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0" windowWidth="20115" windowHeight="7485" activeTab="0"/>
  </bookViews>
  <sheets>
    <sheet name="Introduction" sheetId="1" r:id="rId1"/>
    <sheet name="Disclaimer" sheetId="2" r:id="rId2"/>
    <sheet name="Admin Details" sheetId="3" r:id="rId3"/>
    <sheet name="Sample Order Request - 1" sheetId="4" r:id="rId4"/>
    <sheet name="Sample Order Request - 2" sheetId="5" r:id="rId5"/>
    <sheet name="Sample Order Request - 3" sheetId="6" r:id="rId6"/>
    <sheet name="Data Dictionary" sheetId="7" r:id="rId7"/>
    <sheet name="Work Calc Example" sheetId="8" r:id="rId8"/>
  </sheets>
  <definedNames>
    <definedName name="Check2" localSheetId="3">'Sample Order Request - 1'!#REF!</definedName>
    <definedName name="Check2" localSheetId="4">'Sample Order Request - 2'!#REF!</definedName>
    <definedName name="Check2" localSheetId="5">'Sample Order Request - 3'!#REF!</definedName>
    <definedName name="_xlnm.Print_Titles" localSheetId="6">'Data Dictionary'!$1:$1</definedName>
    <definedName name="Text3" localSheetId="3">'Sample Order Request - 1'!#REF!</definedName>
    <definedName name="Text3" localSheetId="4">'Sample Order Request - 2'!#REF!</definedName>
    <definedName name="Text3" localSheetId="5">'Sample Order Request - 3'!#REF!</definedName>
  </definedNames>
  <calcPr fullCalcOnLoad="1"/>
</workbook>
</file>

<file path=xl/sharedStrings.xml><?xml version="1.0" encoding="utf-8"?>
<sst xmlns="http://schemas.openxmlformats.org/spreadsheetml/2006/main" count="287" uniqueCount="104">
  <si>
    <t>Batch Characteristics</t>
  </si>
  <si>
    <t>Assay Name</t>
  </si>
  <si>
    <t>Biosample Type</t>
  </si>
  <si>
    <t>Total # of test per batch</t>
  </si>
  <si>
    <t>Singles</t>
  </si>
  <si>
    <t>Doubles</t>
  </si>
  <si>
    <t>Tested as</t>
  </si>
  <si>
    <t># of internal QC Sample(s) per batch</t>
  </si>
  <si>
    <t># of Standard Controls per batch</t>
  </si>
  <si>
    <t>Format of Samples Requested</t>
  </si>
  <si>
    <t>Work Calculations</t>
  </si>
  <si>
    <r>
      <t xml:space="preserve">Total # of batches anticipated
</t>
    </r>
    <r>
      <rPr>
        <i/>
        <sz val="10"/>
        <color indexed="8"/>
        <rFont val="Calibri"/>
        <family val="2"/>
      </rPr>
      <t>(see Work Calculations for Assistance)</t>
    </r>
  </si>
  <si>
    <r>
      <t>Biosample Volume (</t>
    </r>
    <r>
      <rPr>
        <sz val="10"/>
        <color indexed="8"/>
        <rFont val="Calibri"/>
        <family val="2"/>
      </rPr>
      <t>µL)</t>
    </r>
  </si>
  <si>
    <t>Biosample Volume when tested in duplicate (µL)</t>
  </si>
  <si>
    <t>Name</t>
  </si>
  <si>
    <t>Description</t>
  </si>
  <si>
    <t>The type of biosample that is used for the indicated assay and which has been requested within your Data and Biosample Access Application Form</t>
  </si>
  <si>
    <t>Name of the Assay that is provided within your Data and Biosample Access Application Form</t>
  </si>
  <si>
    <t>The volume of biosample required for the specified assay and which has been requested within your Data and Biosample Access Application Form</t>
  </si>
  <si>
    <t>Sample is provided as per the criteria specified in Section J. Research Participants of Data and Biosample Access Application Form.  The order in which you would like to receive such said samples.</t>
  </si>
  <si>
    <t>Indicate the percent of samples that will be tested in duplicated.  It's expected that a minimum of 5% will be test in duplicate.</t>
  </si>
  <si>
    <t>Samples to be tested in duplicate can be prepared either by the research staff or by the biorepository.  If the sample will be diluted prior to analysis it is recommended that the research staff create the duplicate so as to conserve sample.</t>
  </si>
  <si>
    <t>By completing the Work Calculations section, the total # of batch anticipated for the project will be calculated.  This value can be overriden if necessary.</t>
  </si>
  <si>
    <t>Total number of test needed for all standards and blanks to create the standard curve.</t>
  </si>
  <si>
    <t>Total number of test needed for the quality control sample(s) provided with the kit, your own, or that of the service provider.</t>
  </si>
  <si>
    <t>Biorepository QC Sample IDs</t>
  </si>
  <si>
    <t>Number of Biorepository QC Samples Requested per batch 
(QC sample to be tested in duplicate)</t>
  </si>
  <si>
    <t>Biorepository QC Sample(s) Format</t>
  </si>
  <si>
    <t>Planned % of Research Participant samples tested as duplicates
(5%-100%)</t>
  </si>
  <si>
    <t>Research Participant samples tested in duplicate</t>
  </si>
  <si>
    <t>Laboratory Staff knowledge of Biorepository QC samples</t>
  </si>
  <si>
    <t>Research Participant Sample Order Requested</t>
  </si>
  <si>
    <t># of available test for Research Participant Samples</t>
  </si>
  <si>
    <t>Total # of Research Participants</t>
  </si>
  <si>
    <t># of batches</t>
  </si>
  <si>
    <t>Total # of Tests</t>
  </si>
  <si>
    <t># of duplicate samples</t>
  </si>
  <si>
    <t>% of Research Participant samples to be tested in duplicate</t>
  </si>
  <si>
    <t>Batch Details</t>
  </si>
  <si>
    <t># of Research Participant Samples that can be tested per batch accounting for duplicates</t>
  </si>
  <si>
    <t>Project Details</t>
  </si>
  <si>
    <t>Contact Person</t>
  </si>
  <si>
    <t>Project Title:</t>
  </si>
  <si>
    <t>Principal Applicant:</t>
  </si>
  <si>
    <t>Principal Applicant email:</t>
  </si>
  <si>
    <t>CanPath Study ID:</t>
  </si>
  <si>
    <t>Name:</t>
  </si>
  <si>
    <t>Email:</t>
  </si>
  <si>
    <t>Phone:</t>
  </si>
  <si>
    <t>Provide Administrative details</t>
  </si>
  <si>
    <t>Hyperlink</t>
  </si>
  <si>
    <t>Step</t>
  </si>
  <si>
    <t>Review the disclaimer</t>
  </si>
  <si>
    <t>For Assay # 1 complete Sample Order Request 1</t>
  </si>
  <si>
    <t>Go to sheet</t>
  </si>
  <si>
    <t>For Assay # 2 complete Sample Order Request 2</t>
  </si>
  <si>
    <t>For Assay # 3 complete Sample Order Request 3</t>
  </si>
  <si>
    <t>Consult Data Dictionary as needed</t>
  </si>
  <si>
    <r>
      <t xml:space="preserve">Total # of batches anticipated
</t>
    </r>
    <r>
      <rPr>
        <i/>
        <sz val="10"/>
        <color indexed="8"/>
        <rFont val="Calibri"/>
        <family val="2"/>
      </rPr>
      <t>(Automatically calculated when batch details entered into Work Calculations, see below)</t>
    </r>
  </si>
  <si>
    <t>% of Research Participant Samples tested as</t>
  </si>
  <si>
    <t>automatically completed using information from page 1</t>
  </si>
  <si>
    <t>automatically completed using information regarding  batch details</t>
  </si>
  <si>
    <t>automatically calculated using information regarding batch details</t>
  </si>
  <si>
    <t># of Biorepository QC Sample(s) per batch</t>
  </si>
  <si>
    <t>A</t>
  </si>
  <si>
    <t>B</t>
  </si>
  <si>
    <t>C</t>
  </si>
  <si>
    <t>D</t>
  </si>
  <si>
    <t>E</t>
  </si>
  <si>
    <t>F</t>
  </si>
  <si>
    <t>G</t>
  </si>
  <si>
    <t>H</t>
  </si>
  <si>
    <t>S1</t>
  </si>
  <si>
    <t>S2</t>
  </si>
  <si>
    <t>S3</t>
  </si>
  <si>
    <t>S4</t>
  </si>
  <si>
    <t>S5</t>
  </si>
  <si>
    <t>S6</t>
  </si>
  <si>
    <t>S7</t>
  </si>
  <si>
    <t>Ctrl1</t>
  </si>
  <si>
    <t>BR-Ctrl1</t>
  </si>
  <si>
    <t>unknown</t>
  </si>
  <si>
    <t>Assay involving 96-well plate</t>
  </si>
  <si>
    <t>S0</t>
  </si>
  <si>
    <t>Legend: S0-S7: standards, Ctrl 1: Internal Control Sample, BR-Ctrl1: Biorepository Control 1, Unknown: Participant Research Sample</t>
  </si>
  <si>
    <t>Enter values in green highlighted cells</t>
  </si>
  <si>
    <t>Review Work Calculation Example</t>
  </si>
  <si>
    <t>Work Calculation Example</t>
  </si>
  <si>
    <t>BIOSAMPLE ORDER REQUEST WORKBOOK</t>
  </si>
  <si>
    <t>BIOSAMPLE ORDER REQUEST FORM</t>
  </si>
  <si>
    <t>Save file as Biosample Order Request_CanPathStudyID_PI Last Name</t>
  </si>
  <si>
    <r>
      <t xml:space="preserve">Biosamples are provided in individual Matrix tubes.  Up to 96 tubes are held in the rack.  Racks can be sent full (i.e. 96 samples) or provided in batch size (e.g. 150 samples to coincide with the batch size).  </t>
    </r>
    <r>
      <rPr>
        <b/>
        <sz val="10"/>
        <color indexed="8"/>
        <rFont val="Calibri"/>
        <family val="2"/>
      </rPr>
      <t xml:space="preserve">Complete Work Calculations if batch size requested.
</t>
    </r>
    <r>
      <rPr>
        <sz val="10"/>
        <color indexed="8"/>
        <rFont val="Calibri"/>
        <family val="2"/>
      </rPr>
      <t xml:space="preserve">
DNA samples are sent in 96-well plates.  Plates can be sent with sample in all 96-wells or only some of the wells to match the intended batch size (e.g. 92 samples).  </t>
    </r>
    <r>
      <rPr>
        <b/>
        <sz val="10"/>
        <color indexed="8"/>
        <rFont val="Calibri"/>
        <family val="2"/>
      </rPr>
      <t>Complete Work Calculations if batch size requested.</t>
    </r>
    <r>
      <rPr>
        <sz val="10"/>
        <color indexed="8"/>
        <rFont val="Calibri"/>
        <family val="2"/>
      </rPr>
      <t xml:space="preserve">
</t>
    </r>
  </si>
  <si>
    <t>Laboratory staff who are performing the assay can be unblinded or blinded as to the material they will handled.  This only refers to how the samples are sent.  All corresponding information will be provided to the Approved User of the project.  Please indicate your preference.</t>
  </si>
  <si>
    <t>This workbook was created to assist reseachers with identifying their operational requirements when requesting biosamples from CanPath.  This includes identifying batch size while taking into account assay calibrators, kit controls, other internal controls, and percentage of samples measured in duplicate.  Researchers may also find this workbook helpful when designing and budgetting experiments.</t>
  </si>
  <si>
    <t>CanPath aims to continually improve our researcher tools.  Email your comments and suggestions to access@canpath.ca</t>
  </si>
  <si>
    <t>Upload the completed Biosample Order Request to your CanPath Access Application</t>
  </si>
  <si>
    <t>Go to Portal Login</t>
  </si>
  <si>
    <t>The CanPath Sample Order Request Workbook is provided to assist with the operational aspects of fulfilling an Approved Biosample Access Request .  Completion of this form does not grant access to biosamples.  Biosample access can only be granted via submission and approval of a Data and Biosample Access Application, a 3 step process. 
Requests for some value-added operational activities may incur additional expenses to the Approved User.
Questions can be directed to the National Biosample Coordinator at nbc@canpath.ca</t>
  </si>
  <si>
    <t># of Biorepository QC Sample(s) per batch*</t>
  </si>
  <si>
    <t>COMING SOON: Number of Biorepository QC samples requested (0 to 2)</t>
  </si>
  <si>
    <t>COMING: Provided QC samples can be labelled directly as a QC sample (e.g. QC1, QC2) or labelled in the same format as the test samples (and thus blinded).  Please indicate your preference.</t>
  </si>
  <si>
    <r>
      <t xml:space="preserve">COMING: External QC samples can be provided.  For details please see </t>
    </r>
    <r>
      <rPr>
        <i/>
        <sz val="10"/>
        <color indexed="8"/>
        <rFont val="Calibri"/>
        <family val="2"/>
      </rPr>
      <t xml:space="preserve">Quality Control Sample Info Sheet.  </t>
    </r>
    <r>
      <rPr>
        <sz val="10"/>
        <color indexed="8"/>
        <rFont val="Calibri"/>
        <family val="2"/>
      </rPr>
      <t>Note that due to the unpredictable nature of what tests will be conducted, we are unable to guarantee a measureable value.  Please contact the National Biosamples Coordinator at nbc@canpath.ca for more details.</t>
    </r>
  </si>
  <si>
    <t>COMING: Requested QC samples can be sent in volumes designed for multi-batch use or sent in volumes for single batch use.  Multi-batch use may be preferred if multiple assays are being tested on the same day.  Please indicate your preference.  Maximum volume per aliquot is 0.5 mL as determined by the container size.</t>
  </si>
  <si>
    <t>*Biorepository QC sample is pending.  Please see data dictionary for more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</si>
</sst>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i/>
      <sz val="10"/>
      <color indexed="8"/>
      <name val="Calibri"/>
      <family val="2"/>
    </font>
    <font>
      <sz val="10"/>
      <color indexed="8"/>
      <name val="Calibri"/>
      <family val="2"/>
    </font>
    <font>
      <sz val="8"/>
      <name val="Tahoma"/>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b/>
      <sz val="12"/>
      <color indexed="8"/>
      <name val="Calibri"/>
      <family val="2"/>
    </font>
    <font>
      <i/>
      <sz val="11"/>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i/>
      <sz val="11"/>
      <color theme="1"/>
      <name val="Calibri"/>
      <family val="2"/>
    </font>
    <font>
      <b/>
      <sz val="12"/>
      <color theme="1"/>
      <name val="Calibri"/>
      <family val="2"/>
    </font>
    <font>
      <i/>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9">
    <xf numFmtId="0" fontId="0" fillId="0" borderId="0" xfId="0" applyFont="1" applyAlignment="1">
      <alignment/>
    </xf>
    <xf numFmtId="0" fontId="46" fillId="0" borderId="0" xfId="0" applyFont="1" applyAlignment="1">
      <alignment/>
    </xf>
    <xf numFmtId="0" fontId="46" fillId="0" borderId="0" xfId="0" applyFont="1" applyAlignment="1">
      <alignment wrapText="1"/>
    </xf>
    <xf numFmtId="0" fontId="46" fillId="0" borderId="0" xfId="0" applyFont="1" applyAlignment="1">
      <alignment/>
    </xf>
    <xf numFmtId="0" fontId="47" fillId="0" borderId="0" xfId="0" applyFont="1" applyAlignment="1">
      <alignment/>
    </xf>
    <xf numFmtId="0" fontId="47" fillId="0" borderId="0" xfId="0" applyFont="1" applyAlignment="1">
      <alignment wrapText="1"/>
    </xf>
    <xf numFmtId="0" fontId="46" fillId="0" borderId="0" xfId="0" applyFont="1" applyFill="1" applyAlignment="1">
      <alignment/>
    </xf>
    <xf numFmtId="9" fontId="46" fillId="0" borderId="0" xfId="59" applyFont="1" applyFill="1" applyAlignment="1">
      <alignment/>
    </xf>
    <xf numFmtId="0" fontId="48" fillId="0" borderId="0" xfId="0" applyFont="1" applyAlignment="1">
      <alignment wrapText="1"/>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wrapText="1"/>
    </xf>
    <xf numFmtId="0" fontId="46" fillId="0" borderId="13" xfId="0" applyFont="1" applyBorder="1" applyAlignment="1">
      <alignment wrapText="1"/>
    </xf>
    <xf numFmtId="0" fontId="46" fillId="0" borderId="0" xfId="0" applyFont="1" applyBorder="1" applyAlignment="1">
      <alignment wrapText="1"/>
    </xf>
    <xf numFmtId="0" fontId="46" fillId="0" borderId="14" xfId="0" applyFont="1" applyBorder="1" applyAlignment="1">
      <alignment wrapText="1"/>
    </xf>
    <xf numFmtId="0" fontId="46" fillId="0" borderId="15" xfId="0" applyFont="1" applyBorder="1" applyAlignment="1">
      <alignment wrapText="1"/>
    </xf>
    <xf numFmtId="9" fontId="46" fillId="0" borderId="0" xfId="59" applyFont="1" applyBorder="1" applyAlignment="1">
      <alignment/>
    </xf>
    <xf numFmtId="0" fontId="46" fillId="0" borderId="0" xfId="0" applyFont="1" applyBorder="1" applyAlignment="1">
      <alignment/>
    </xf>
    <xf numFmtId="0" fontId="46" fillId="0" borderId="16" xfId="0" applyFont="1" applyBorder="1" applyAlignment="1">
      <alignment wrapText="1"/>
    </xf>
    <xf numFmtId="0" fontId="46" fillId="0" borderId="17" xfId="0" applyFont="1" applyBorder="1" applyAlignment="1">
      <alignment wrapText="1"/>
    </xf>
    <xf numFmtId="0" fontId="46" fillId="0" borderId="18" xfId="0" applyFont="1" applyBorder="1" applyAlignment="1">
      <alignment wrapText="1"/>
    </xf>
    <xf numFmtId="9" fontId="46" fillId="0" borderId="0" xfId="0" applyNumberFormat="1" applyFont="1" applyAlignment="1">
      <alignment/>
    </xf>
    <xf numFmtId="0" fontId="46" fillId="0" borderId="19" xfId="0" applyFont="1" applyBorder="1" applyAlignment="1">
      <alignment/>
    </xf>
    <xf numFmtId="0" fontId="46" fillId="33" borderId="19" xfId="0" applyFont="1" applyFill="1" applyBorder="1" applyAlignment="1">
      <alignment/>
    </xf>
    <xf numFmtId="9" fontId="46" fillId="0" borderId="19" xfId="59" applyFont="1" applyBorder="1" applyAlignment="1">
      <alignment/>
    </xf>
    <xf numFmtId="9" fontId="46" fillId="0" borderId="19" xfId="59" applyFont="1" applyBorder="1" applyAlignment="1">
      <alignment/>
    </xf>
    <xf numFmtId="0" fontId="47" fillId="0" borderId="19" xfId="0" applyFont="1" applyBorder="1" applyAlignment="1">
      <alignment wrapText="1"/>
    </xf>
    <xf numFmtId="0" fontId="46" fillId="0" borderId="0" xfId="0" applyFont="1" applyAlignment="1">
      <alignment horizontal="right" wrapText="1"/>
    </xf>
    <xf numFmtId="0" fontId="46" fillId="0" borderId="0" xfId="0" applyFont="1" applyBorder="1" applyAlignment="1">
      <alignment horizontal="right"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46" fillId="0" borderId="0" xfId="0" applyFont="1" applyFill="1" applyBorder="1" applyAlignment="1">
      <alignment wrapText="1"/>
    </xf>
    <xf numFmtId="0" fontId="48" fillId="0" borderId="0" xfId="0" applyFont="1" applyAlignment="1">
      <alignment/>
    </xf>
    <xf numFmtId="0" fontId="46" fillId="16" borderId="0" xfId="0" applyFont="1" applyFill="1" applyAlignment="1">
      <alignment/>
    </xf>
    <xf numFmtId="0" fontId="46" fillId="16" borderId="0" xfId="0" applyFont="1" applyFill="1" applyAlignment="1">
      <alignment/>
    </xf>
    <xf numFmtId="0" fontId="47" fillId="0" borderId="19" xfId="0" applyFont="1" applyBorder="1" applyAlignment="1">
      <alignment horizontal="center"/>
    </xf>
    <xf numFmtId="0" fontId="46" fillId="33" borderId="19" xfId="0" applyFont="1" applyFill="1" applyBorder="1" applyAlignment="1">
      <alignment/>
    </xf>
    <xf numFmtId="0" fontId="46" fillId="33" borderId="0" xfId="0" applyFont="1" applyFill="1" applyAlignment="1">
      <alignment/>
    </xf>
    <xf numFmtId="0" fontId="46" fillId="33" borderId="0" xfId="0" applyFont="1" applyFill="1" applyAlignment="1">
      <alignment/>
    </xf>
    <xf numFmtId="0" fontId="46" fillId="0" borderId="0" xfId="0" applyFont="1" applyAlignment="1" applyProtection="1">
      <alignment/>
      <protection locked="0"/>
    </xf>
    <xf numFmtId="0" fontId="46" fillId="0" borderId="0" xfId="0" applyFont="1" applyAlignment="1" applyProtection="1">
      <alignment/>
      <protection locked="0"/>
    </xf>
    <xf numFmtId="0" fontId="0" fillId="0" borderId="0" xfId="0" applyAlignment="1" applyProtection="1">
      <alignment/>
      <protection locked="0"/>
    </xf>
    <xf numFmtId="0" fontId="46" fillId="16" borderId="19" xfId="0" applyFont="1" applyFill="1" applyBorder="1" applyAlignment="1" applyProtection="1">
      <alignment/>
      <protection locked="0"/>
    </xf>
    <xf numFmtId="0" fontId="46" fillId="16" borderId="19" xfId="0" applyFont="1" applyFill="1" applyBorder="1" applyAlignment="1" applyProtection="1">
      <alignment/>
      <protection locked="0"/>
    </xf>
    <xf numFmtId="0" fontId="46" fillId="0" borderId="0" xfId="0" applyFont="1" applyAlignment="1" applyProtection="1">
      <alignment wrapText="1"/>
      <protection locked="0"/>
    </xf>
    <xf numFmtId="0" fontId="46" fillId="0" borderId="0" xfId="0" applyFont="1" applyFill="1" applyAlignment="1" applyProtection="1">
      <alignment/>
      <protection locked="0"/>
    </xf>
    <xf numFmtId="9" fontId="46" fillId="0" borderId="0" xfId="59" applyFont="1" applyFill="1" applyAlignment="1" applyProtection="1">
      <alignment/>
      <protection locked="0"/>
    </xf>
    <xf numFmtId="0" fontId="49" fillId="0" borderId="0" xfId="0" applyFont="1" applyAlignment="1" applyProtection="1">
      <alignment/>
      <protection/>
    </xf>
    <xf numFmtId="0" fontId="46" fillId="0" borderId="0" xfId="0" applyFont="1" applyAlignment="1" applyProtection="1">
      <alignment/>
      <protection/>
    </xf>
    <xf numFmtId="0" fontId="46" fillId="0" borderId="0" xfId="0" applyFont="1" applyAlignment="1" applyProtection="1">
      <alignment/>
      <protection/>
    </xf>
    <xf numFmtId="0" fontId="44" fillId="0" borderId="0" xfId="0" applyFont="1" applyAlignment="1" applyProtection="1">
      <alignment/>
      <protection/>
    </xf>
    <xf numFmtId="0" fontId="0" fillId="0" borderId="0" xfId="0" applyAlignment="1" applyProtection="1">
      <alignment/>
      <protection/>
    </xf>
    <xf numFmtId="0" fontId="50" fillId="0" borderId="0" xfId="0" applyFont="1" applyAlignment="1" applyProtection="1">
      <alignment/>
      <protection/>
    </xf>
    <xf numFmtId="0" fontId="0" fillId="33" borderId="19" xfId="0" applyFill="1" applyBorder="1" applyAlignment="1" applyProtection="1">
      <alignment/>
      <protection/>
    </xf>
    <xf numFmtId="0" fontId="44" fillId="33" borderId="19" xfId="0" applyFont="1" applyFill="1" applyBorder="1" applyAlignment="1" applyProtection="1">
      <alignment/>
      <protection/>
    </xf>
    <xf numFmtId="0" fontId="0" fillId="0" borderId="19" xfId="0" applyBorder="1" applyAlignment="1" applyProtection="1">
      <alignment/>
      <protection/>
    </xf>
    <xf numFmtId="0" fontId="50" fillId="0" borderId="22" xfId="0" applyFont="1" applyFill="1" applyBorder="1" applyAlignment="1" applyProtection="1">
      <alignment/>
      <protection/>
    </xf>
    <xf numFmtId="0" fontId="50" fillId="0" borderId="0" xfId="0" applyFont="1" applyFill="1" applyBorder="1" applyAlignment="1" applyProtection="1">
      <alignment/>
      <protection/>
    </xf>
    <xf numFmtId="0" fontId="46" fillId="0" borderId="0" xfId="0" applyFont="1" applyFill="1" applyAlignment="1" applyProtection="1">
      <alignment/>
      <protection/>
    </xf>
    <xf numFmtId="0" fontId="44" fillId="0" borderId="0" xfId="0" applyFont="1" applyAlignment="1" applyProtection="1">
      <alignment/>
      <protection/>
    </xf>
    <xf numFmtId="0" fontId="46" fillId="16" borderId="19" xfId="0" applyFont="1" applyFill="1" applyBorder="1" applyAlignment="1" applyProtection="1">
      <alignment/>
      <protection/>
    </xf>
    <xf numFmtId="0" fontId="47" fillId="0" borderId="19" xfId="0" applyFont="1" applyBorder="1" applyAlignment="1" applyProtection="1">
      <alignment horizontal="center"/>
      <protection/>
    </xf>
    <xf numFmtId="9" fontId="46" fillId="0" borderId="19" xfId="0" applyNumberFormat="1" applyFont="1" applyBorder="1" applyAlignment="1" applyProtection="1">
      <alignment/>
      <protection/>
    </xf>
    <xf numFmtId="0" fontId="46" fillId="16" borderId="19" xfId="0" applyFont="1" applyFill="1" applyBorder="1" applyAlignment="1" applyProtection="1">
      <alignment/>
      <protection/>
    </xf>
    <xf numFmtId="0" fontId="46" fillId="0" borderId="19" xfId="0" applyFont="1" applyBorder="1" applyAlignment="1" applyProtection="1">
      <alignment/>
      <protection/>
    </xf>
    <xf numFmtId="0" fontId="46" fillId="33" borderId="19" xfId="0" applyFont="1" applyFill="1" applyBorder="1" applyAlignment="1" applyProtection="1">
      <alignment/>
      <protection/>
    </xf>
    <xf numFmtId="9" fontId="46" fillId="0" borderId="19" xfId="59" applyFont="1" applyBorder="1" applyAlignment="1" applyProtection="1">
      <alignment/>
      <protection/>
    </xf>
    <xf numFmtId="9" fontId="46" fillId="0" borderId="19" xfId="59" applyFont="1" applyBorder="1" applyAlignment="1" applyProtection="1">
      <alignment/>
      <protection/>
    </xf>
    <xf numFmtId="0" fontId="46" fillId="0" borderId="0" xfId="0" applyFont="1" applyAlignment="1" applyProtection="1">
      <alignment wrapText="1"/>
      <protection/>
    </xf>
    <xf numFmtId="0" fontId="46" fillId="0" borderId="0" xfId="0" applyFont="1" applyFill="1" applyAlignment="1" applyProtection="1">
      <alignment/>
      <protection/>
    </xf>
    <xf numFmtId="9" fontId="46" fillId="0" borderId="0" xfId="59" applyFont="1" applyFill="1" applyAlignment="1" applyProtection="1">
      <alignment/>
      <protection/>
    </xf>
    <xf numFmtId="0" fontId="46" fillId="0" borderId="15" xfId="0" applyFont="1" applyBorder="1" applyAlignment="1" applyProtection="1">
      <alignment/>
      <protection locked="0"/>
    </xf>
    <xf numFmtId="9" fontId="46" fillId="0" borderId="15" xfId="59" applyFont="1" applyBorder="1" applyAlignment="1" applyProtection="1">
      <alignment/>
      <protection locked="0"/>
    </xf>
    <xf numFmtId="0" fontId="46" fillId="0" borderId="0" xfId="0" applyFont="1" applyBorder="1" applyAlignment="1" applyProtection="1">
      <alignment wrapText="1"/>
      <protection locked="0"/>
    </xf>
    <xf numFmtId="9" fontId="46" fillId="0" borderId="0" xfId="59" applyFont="1" applyBorder="1" applyAlignment="1" applyProtection="1">
      <alignment/>
      <protection locked="0"/>
    </xf>
    <xf numFmtId="0" fontId="46" fillId="0" borderId="10" xfId="0" applyFont="1" applyBorder="1" applyAlignment="1" applyProtection="1">
      <alignment/>
      <protection locked="0"/>
    </xf>
    <xf numFmtId="0" fontId="46" fillId="0" borderId="11" xfId="0" applyFont="1" applyBorder="1" applyAlignment="1" applyProtection="1">
      <alignment/>
      <protection locked="0"/>
    </xf>
    <xf numFmtId="0" fontId="46" fillId="0" borderId="12" xfId="0" applyFont="1" applyBorder="1" applyAlignment="1" applyProtection="1">
      <alignment wrapText="1"/>
      <protection locked="0"/>
    </xf>
    <xf numFmtId="0" fontId="46" fillId="0" borderId="16" xfId="0" applyFont="1" applyBorder="1" applyAlignment="1" applyProtection="1">
      <alignment wrapText="1"/>
      <protection locked="0"/>
    </xf>
    <xf numFmtId="0" fontId="46" fillId="0" borderId="0" xfId="0" applyFont="1" applyBorder="1" applyAlignment="1" applyProtection="1">
      <alignment/>
      <protection locked="0"/>
    </xf>
    <xf numFmtId="0" fontId="46" fillId="0" borderId="13" xfId="0" applyFont="1" applyBorder="1" applyAlignment="1" applyProtection="1">
      <alignment wrapText="1"/>
      <protection locked="0"/>
    </xf>
    <xf numFmtId="0" fontId="46" fillId="0" borderId="17" xfId="0" applyFont="1" applyBorder="1" applyAlignment="1" applyProtection="1">
      <alignment wrapText="1"/>
      <protection locked="0"/>
    </xf>
    <xf numFmtId="0" fontId="46" fillId="0" borderId="14" xfId="0" applyFont="1" applyBorder="1" applyAlignment="1" applyProtection="1">
      <alignment wrapText="1"/>
      <protection locked="0"/>
    </xf>
    <xf numFmtId="0" fontId="46" fillId="0" borderId="15" xfId="0" applyFont="1" applyBorder="1" applyAlignment="1" applyProtection="1">
      <alignment wrapText="1"/>
      <protection locked="0"/>
    </xf>
    <xf numFmtId="0" fontId="46" fillId="0" borderId="18" xfId="0" applyFont="1" applyBorder="1" applyAlignment="1" applyProtection="1">
      <alignment wrapText="1"/>
      <protection locked="0"/>
    </xf>
    <xf numFmtId="0" fontId="46" fillId="16" borderId="0" xfId="0" applyFont="1" applyFill="1" applyAlignment="1" applyProtection="1">
      <alignment/>
      <protection locked="0"/>
    </xf>
    <xf numFmtId="0" fontId="46" fillId="16" borderId="0" xfId="0" applyFont="1" applyFill="1" applyAlignment="1" applyProtection="1">
      <alignment/>
      <protection locked="0"/>
    </xf>
    <xf numFmtId="0" fontId="46" fillId="0" borderId="0" xfId="0" applyFont="1" applyAlignment="1" applyProtection="1">
      <alignment horizontal="right" wrapText="1"/>
      <protection/>
    </xf>
    <xf numFmtId="0" fontId="46" fillId="0" borderId="0" xfId="0" applyFont="1" applyBorder="1" applyAlignment="1" applyProtection="1">
      <alignment horizontal="right" wrapText="1"/>
      <protection/>
    </xf>
    <xf numFmtId="0" fontId="48" fillId="0" borderId="0" xfId="0" applyFont="1" applyAlignment="1" applyProtection="1">
      <alignment/>
      <protection/>
    </xf>
    <xf numFmtId="0" fontId="46" fillId="0" borderId="20" xfId="0" applyFont="1" applyBorder="1" applyAlignment="1" applyProtection="1">
      <alignment vertical="center" wrapText="1"/>
      <protection/>
    </xf>
    <xf numFmtId="0" fontId="46" fillId="0" borderId="21" xfId="0" applyFont="1" applyBorder="1" applyAlignment="1" applyProtection="1">
      <alignment vertical="center" wrapText="1"/>
      <protection/>
    </xf>
    <xf numFmtId="0" fontId="48" fillId="0" borderId="0" xfId="0" applyFont="1" applyAlignment="1" applyProtection="1">
      <alignment wrapText="1"/>
      <protection/>
    </xf>
    <xf numFmtId="0" fontId="47" fillId="0" borderId="0" xfId="0" applyFont="1" applyAlignment="1" applyProtection="1">
      <alignment wrapText="1"/>
      <protection/>
    </xf>
    <xf numFmtId="9" fontId="46" fillId="0" borderId="0" xfId="0" applyNumberFormat="1" applyFont="1" applyAlignment="1" applyProtection="1">
      <alignment/>
      <protection/>
    </xf>
    <xf numFmtId="0" fontId="46" fillId="16" borderId="0" xfId="0" applyFont="1" applyFill="1" applyAlignment="1" applyProtection="1">
      <alignment/>
      <protection/>
    </xf>
    <xf numFmtId="0" fontId="47" fillId="0" borderId="19" xfId="0" applyFont="1" applyBorder="1" applyAlignment="1" applyProtection="1">
      <alignment wrapText="1"/>
      <protection/>
    </xf>
    <xf numFmtId="0" fontId="46" fillId="33" borderId="19" xfId="0" applyFont="1" applyFill="1" applyBorder="1" applyAlignment="1" applyProtection="1">
      <alignment/>
      <protection/>
    </xf>
    <xf numFmtId="0" fontId="46" fillId="33" borderId="0" xfId="0" applyFont="1" applyFill="1" applyAlignment="1" applyProtection="1">
      <alignment/>
      <protection/>
    </xf>
    <xf numFmtId="0" fontId="46" fillId="33" borderId="0" xfId="0" applyFont="1" applyFill="1" applyAlignment="1" applyProtection="1">
      <alignment/>
      <protection/>
    </xf>
    <xf numFmtId="0" fontId="0" fillId="33" borderId="0" xfId="0" applyFill="1" applyAlignment="1" applyProtection="1">
      <alignment/>
      <protection locked="0"/>
    </xf>
    <xf numFmtId="0" fontId="49" fillId="0" borderId="0" xfId="0" applyFont="1" applyAlignment="1" applyProtection="1">
      <alignment/>
      <protection locked="0"/>
    </xf>
    <xf numFmtId="0" fontId="51" fillId="33" borderId="0" xfId="0" applyFont="1" applyFill="1" applyAlignment="1" applyProtection="1">
      <alignment/>
      <protection/>
    </xf>
    <xf numFmtId="0" fontId="44" fillId="0" borderId="0" xfId="0" applyFont="1" applyAlignment="1" applyProtection="1">
      <alignment horizontal="right"/>
      <protection/>
    </xf>
    <xf numFmtId="0" fontId="38" fillId="0" borderId="0" xfId="53" applyAlignment="1" applyProtection="1">
      <alignment/>
      <protection locked="0"/>
    </xf>
    <xf numFmtId="0" fontId="44" fillId="0" borderId="0" xfId="0" applyFont="1" applyAlignment="1" applyProtection="1">
      <alignment horizontal="center"/>
      <protection/>
    </xf>
    <xf numFmtId="0" fontId="49" fillId="0" borderId="0" xfId="0" applyFont="1" applyAlignment="1" applyProtection="1">
      <alignment/>
      <protection/>
    </xf>
    <xf numFmtId="0" fontId="50" fillId="0" borderId="0" xfId="0" applyFont="1" applyAlignment="1" applyProtection="1">
      <alignment/>
      <protection/>
    </xf>
    <xf numFmtId="0" fontId="0" fillId="0" borderId="0" xfId="0" applyAlignment="1" applyProtection="1">
      <alignment horizontal="center" wrapText="1"/>
      <protection/>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46" fillId="0" borderId="19" xfId="0" applyFont="1" applyBorder="1" applyAlignment="1" applyProtection="1">
      <alignment horizontal="center"/>
      <protection/>
    </xf>
    <xf numFmtId="0" fontId="47" fillId="0" borderId="19" xfId="0" applyFont="1" applyBorder="1" applyAlignment="1" applyProtection="1">
      <alignment horizontal="center"/>
      <protection/>
    </xf>
    <xf numFmtId="0" fontId="47" fillId="0" borderId="19" xfId="0" applyFont="1" applyBorder="1" applyAlignment="1" applyProtection="1">
      <alignment horizontal="center" vertical="center" wrapText="1"/>
      <protection/>
    </xf>
    <xf numFmtId="0" fontId="47" fillId="0" borderId="19" xfId="0" applyFont="1" applyBorder="1" applyAlignment="1">
      <alignment horizontal="center" vertical="center" wrapText="1"/>
    </xf>
    <xf numFmtId="0" fontId="47" fillId="0" borderId="19" xfId="0" applyFont="1" applyBorder="1" applyAlignment="1">
      <alignment horizontal="center"/>
    </xf>
    <xf numFmtId="0" fontId="46" fillId="0" borderId="19" xfId="0" applyFont="1" applyBorder="1" applyAlignment="1">
      <alignment horizontal="center"/>
    </xf>
    <xf numFmtId="0" fontId="47" fillId="0" borderId="19" xfId="0" applyFont="1" applyBorder="1" applyAlignment="1" applyProtection="1">
      <alignment horizontal="right" wrapText="1"/>
      <protection/>
    </xf>
    <xf numFmtId="0" fontId="46" fillId="0" borderId="19" xfId="0" applyFont="1" applyBorder="1" applyAlignment="1" applyProtection="1">
      <alignment horizontal="right" vertical="center" wrapText="1"/>
      <protection/>
    </xf>
    <xf numFmtId="0" fontId="46" fillId="0" borderId="19" xfId="0" applyFont="1" applyBorder="1" applyAlignment="1" applyProtection="1">
      <alignment horizontal="right" vertical="center"/>
      <protection/>
    </xf>
    <xf numFmtId="0" fontId="47" fillId="0" borderId="19" xfId="0" applyFont="1" applyBorder="1" applyAlignment="1" applyProtection="1">
      <alignment horizontal="center" vertical="center"/>
      <protection/>
    </xf>
    <xf numFmtId="0" fontId="46" fillId="16"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1419225</xdr:colOff>
      <xdr:row>0</xdr:row>
      <xdr:rowOff>76200</xdr:rowOff>
    </xdr:from>
    <xdr:to>
      <xdr:col>1</xdr:col>
      <xdr:colOff>2914650</xdr:colOff>
      <xdr:row>3</xdr:row>
      <xdr:rowOff>57150</xdr:rowOff>
    </xdr:to>
    <xdr:pic>
      <xdr:nvPicPr>
        <xdr:cNvPr id="1" name="Picture 1" descr="CanPath_BIL_BLK_hrz_pos.png"/>
        <xdr:cNvPicPr preferRelativeResize="1">
          <a:picLocks noChangeAspect="1"/>
        </xdr:cNvPicPr>
      </xdr:nvPicPr>
      <xdr:blipFill>
        <a:blip r:embed="rId1"/>
        <a:stretch>
          <a:fillRect/>
        </a:stretch>
      </xdr:blipFill>
      <xdr:spPr>
        <a:xfrm>
          <a:off x="1714500" y="76200"/>
          <a:ext cx="1495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66675</xdr:rowOff>
    </xdr:from>
    <xdr:to>
      <xdr:col>7</xdr:col>
      <xdr:colOff>95250</xdr:colOff>
      <xdr:row>3</xdr:row>
      <xdr:rowOff>47625</xdr:rowOff>
    </xdr:to>
    <xdr:pic>
      <xdr:nvPicPr>
        <xdr:cNvPr id="1" name="Picture 1" descr="CanPath_BIL_BLK_hrz_pos.png"/>
        <xdr:cNvPicPr preferRelativeResize="1">
          <a:picLocks noChangeAspect="1"/>
        </xdr:cNvPicPr>
      </xdr:nvPicPr>
      <xdr:blipFill>
        <a:blip r:embed="rId1"/>
        <a:stretch>
          <a:fillRect/>
        </a:stretch>
      </xdr:blipFill>
      <xdr:spPr>
        <a:xfrm>
          <a:off x="2867025" y="66675"/>
          <a:ext cx="14954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76200</xdr:rowOff>
    </xdr:from>
    <xdr:to>
      <xdr:col>1</xdr:col>
      <xdr:colOff>1600200</xdr:colOff>
      <xdr:row>3</xdr:row>
      <xdr:rowOff>57150</xdr:rowOff>
    </xdr:to>
    <xdr:pic>
      <xdr:nvPicPr>
        <xdr:cNvPr id="1" name="Picture 1" descr="CanPath_BIL_BLK_hrz_pos.png"/>
        <xdr:cNvPicPr preferRelativeResize="1">
          <a:picLocks noChangeAspect="1"/>
        </xdr:cNvPicPr>
      </xdr:nvPicPr>
      <xdr:blipFill>
        <a:blip r:embed="rId1"/>
        <a:stretch>
          <a:fillRect/>
        </a:stretch>
      </xdr:blipFill>
      <xdr:spPr>
        <a:xfrm>
          <a:off x="714375" y="76200"/>
          <a:ext cx="14954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85725</xdr:rowOff>
    </xdr:from>
    <xdr:to>
      <xdr:col>0</xdr:col>
      <xdr:colOff>1704975</xdr:colOff>
      <xdr:row>3</xdr:row>
      <xdr:rowOff>104775</xdr:rowOff>
    </xdr:to>
    <xdr:pic>
      <xdr:nvPicPr>
        <xdr:cNvPr id="1" name="Picture 1" descr="CanPath_BIL_BLK_hrz_pos.png"/>
        <xdr:cNvPicPr preferRelativeResize="1">
          <a:picLocks noChangeAspect="1"/>
        </xdr:cNvPicPr>
      </xdr:nvPicPr>
      <xdr:blipFill>
        <a:blip r:embed="rId1"/>
        <a:stretch>
          <a:fillRect/>
        </a:stretch>
      </xdr:blipFill>
      <xdr:spPr>
        <a:xfrm>
          <a:off x="209550" y="85725"/>
          <a:ext cx="149542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85725</xdr:rowOff>
    </xdr:from>
    <xdr:to>
      <xdr:col>0</xdr:col>
      <xdr:colOff>1704975</xdr:colOff>
      <xdr:row>3</xdr:row>
      <xdr:rowOff>104775</xdr:rowOff>
    </xdr:to>
    <xdr:pic>
      <xdr:nvPicPr>
        <xdr:cNvPr id="1" name="Picture 1" descr="CanPath_BIL_BLK_hrz_pos.png"/>
        <xdr:cNvPicPr preferRelativeResize="1">
          <a:picLocks noChangeAspect="1"/>
        </xdr:cNvPicPr>
      </xdr:nvPicPr>
      <xdr:blipFill>
        <a:blip r:embed="rId1"/>
        <a:stretch>
          <a:fillRect/>
        </a:stretch>
      </xdr:blipFill>
      <xdr:spPr>
        <a:xfrm>
          <a:off x="209550" y="85725"/>
          <a:ext cx="14954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85725</xdr:rowOff>
    </xdr:from>
    <xdr:to>
      <xdr:col>0</xdr:col>
      <xdr:colOff>1704975</xdr:colOff>
      <xdr:row>3</xdr:row>
      <xdr:rowOff>104775</xdr:rowOff>
    </xdr:to>
    <xdr:pic>
      <xdr:nvPicPr>
        <xdr:cNvPr id="1" name="Picture 1" descr="CanPath_BIL_BLK_hrz_pos.png"/>
        <xdr:cNvPicPr preferRelativeResize="1">
          <a:picLocks noChangeAspect="1"/>
        </xdr:cNvPicPr>
      </xdr:nvPicPr>
      <xdr:blipFill>
        <a:blip r:embed="rId1"/>
        <a:stretch>
          <a:fillRect/>
        </a:stretch>
      </xdr:blipFill>
      <xdr:spPr>
        <a:xfrm>
          <a:off x="209550" y="85725"/>
          <a:ext cx="14954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ortal.canpath.ca/user/login?destination=mica/data_access/hom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5:C23"/>
  <sheetViews>
    <sheetView tabSelected="1" zoomScalePageLayoutView="0" workbookViewId="0" topLeftCell="A1">
      <selection activeCell="A1" sqref="A1"/>
    </sheetView>
  </sheetViews>
  <sheetFormatPr defaultColWidth="9.140625" defaultRowHeight="15"/>
  <cols>
    <col min="1" max="1" width="4.421875" style="41" customWidth="1"/>
    <col min="2" max="2" width="75.7109375" style="41" customWidth="1"/>
    <col min="3" max="3" width="19.140625" style="41" customWidth="1"/>
    <col min="4" max="16384" width="9.140625" style="41" customWidth="1"/>
  </cols>
  <sheetData>
    <row r="1" ht="15"/>
    <row r="2" ht="15"/>
    <row r="3" ht="15"/>
    <row r="4" ht="15"/>
    <row r="5" spans="1:3" ht="77.25" customHeight="1">
      <c r="A5" s="108" t="s">
        <v>93</v>
      </c>
      <c r="B5" s="108"/>
      <c r="C5" s="108"/>
    </row>
    <row r="9" ht="15">
      <c r="B9" s="105" t="s">
        <v>88</v>
      </c>
    </row>
    <row r="10" spans="2:3" ht="15.75">
      <c r="B10" s="106" t="s">
        <v>51</v>
      </c>
      <c r="C10" s="106" t="s">
        <v>50</v>
      </c>
    </row>
    <row r="11" spans="1:3" ht="15">
      <c r="A11" s="51">
        <v>1</v>
      </c>
      <c r="B11" s="51" t="s">
        <v>52</v>
      </c>
      <c r="C11" s="104" t="s">
        <v>54</v>
      </c>
    </row>
    <row r="12" spans="1:3" ht="15">
      <c r="A12" s="51">
        <v>2</v>
      </c>
      <c r="B12" s="51" t="s">
        <v>49</v>
      </c>
      <c r="C12" s="104" t="s">
        <v>54</v>
      </c>
    </row>
    <row r="13" spans="1:3" ht="15">
      <c r="A13" s="51">
        <v>3</v>
      </c>
      <c r="B13" s="51" t="s">
        <v>57</v>
      </c>
      <c r="C13" s="104" t="s">
        <v>54</v>
      </c>
    </row>
    <row r="14" spans="1:3" ht="15">
      <c r="A14" s="51">
        <v>4</v>
      </c>
      <c r="B14" s="51" t="s">
        <v>86</v>
      </c>
      <c r="C14" s="104" t="s">
        <v>54</v>
      </c>
    </row>
    <row r="15" spans="1:3" ht="15">
      <c r="A15" s="51">
        <v>5</v>
      </c>
      <c r="B15" s="51" t="s">
        <v>53</v>
      </c>
      <c r="C15" s="104" t="s">
        <v>54</v>
      </c>
    </row>
    <row r="16" spans="1:3" ht="15">
      <c r="A16" s="51">
        <v>6</v>
      </c>
      <c r="B16" s="51" t="s">
        <v>55</v>
      </c>
      <c r="C16" s="104" t="s">
        <v>54</v>
      </c>
    </row>
    <row r="17" spans="1:3" ht="15">
      <c r="A17" s="51">
        <v>7</v>
      </c>
      <c r="B17" s="51" t="s">
        <v>56</v>
      </c>
      <c r="C17" s="104" t="s">
        <v>54</v>
      </c>
    </row>
    <row r="18" spans="1:2" ht="15">
      <c r="A18" s="51">
        <v>8</v>
      </c>
      <c r="B18" s="51" t="s">
        <v>90</v>
      </c>
    </row>
    <row r="19" spans="1:3" ht="15">
      <c r="A19" s="51">
        <v>9</v>
      </c>
      <c r="B19" s="51" t="s">
        <v>95</v>
      </c>
      <c r="C19" s="104" t="s">
        <v>96</v>
      </c>
    </row>
    <row r="20" ht="15">
      <c r="C20" s="104"/>
    </row>
    <row r="23" ht="15">
      <c r="B23" s="107" t="s">
        <v>94</v>
      </c>
    </row>
  </sheetData>
  <sheetProtection password="CBE9" sheet="1" selectLockedCells="1"/>
  <mergeCells count="1">
    <mergeCell ref="A5:C5"/>
  </mergeCells>
  <hyperlinks>
    <hyperlink ref="C12" location="'Admin Details'!A1" display="Go to sheet"/>
    <hyperlink ref="C11" location="Disclaimer!A1" display="Go to sheet"/>
    <hyperlink ref="C15" location="'Sample Order Request - 1'!A1" display="Go to sheet"/>
    <hyperlink ref="C13" location="'Data Dictionary'!A1" display="Go to sheet"/>
    <hyperlink ref="C14" location="'Work Calc Example'!A1" display="Go to sheet"/>
    <hyperlink ref="C16" location="'Sample Order Request - 2'!A1" display="Go to sheet"/>
    <hyperlink ref="C17" location="'Sample Order Request - 3'!A1" display="Go to sheet"/>
    <hyperlink ref="C19" r:id="rId1" display="Go to Portal Login"/>
  </hyperlinks>
  <printOptions/>
  <pageMargins left="0.7" right="0.7" top="0.75" bottom="0.75" header="0.3" footer="0.3"/>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sheetPr codeName="Sheet3"/>
  <dimension ref="C5:K16"/>
  <sheetViews>
    <sheetView zoomScalePageLayoutView="0" workbookViewId="0" topLeftCell="A1">
      <selection activeCell="A1" sqref="A1"/>
    </sheetView>
  </sheetViews>
  <sheetFormatPr defaultColWidth="9.140625" defaultRowHeight="15"/>
  <sheetData>
    <row r="5" spans="3:11" ht="15" customHeight="1">
      <c r="C5" s="109" t="s">
        <v>97</v>
      </c>
      <c r="D5" s="110"/>
      <c r="E5" s="110"/>
      <c r="F5" s="110"/>
      <c r="G5" s="110"/>
      <c r="H5" s="110"/>
      <c r="I5" s="110"/>
      <c r="J5" s="110"/>
      <c r="K5" s="111"/>
    </row>
    <row r="6" spans="3:11" ht="15">
      <c r="C6" s="112"/>
      <c r="D6" s="113"/>
      <c r="E6" s="113"/>
      <c r="F6" s="113"/>
      <c r="G6" s="113"/>
      <c r="H6" s="113"/>
      <c r="I6" s="113"/>
      <c r="J6" s="113"/>
      <c r="K6" s="114"/>
    </row>
    <row r="7" spans="3:11" ht="15">
      <c r="C7" s="112"/>
      <c r="D7" s="113"/>
      <c r="E7" s="113"/>
      <c r="F7" s="113"/>
      <c r="G7" s="113"/>
      <c r="H7" s="113"/>
      <c r="I7" s="113"/>
      <c r="J7" s="113"/>
      <c r="K7" s="114"/>
    </row>
    <row r="8" spans="3:11" ht="15">
      <c r="C8" s="112"/>
      <c r="D8" s="113"/>
      <c r="E8" s="113"/>
      <c r="F8" s="113"/>
      <c r="G8" s="113"/>
      <c r="H8" s="113"/>
      <c r="I8" s="113"/>
      <c r="J8" s="113"/>
      <c r="K8" s="114"/>
    </row>
    <row r="9" spans="3:11" ht="15">
      <c r="C9" s="112"/>
      <c r="D9" s="113"/>
      <c r="E9" s="113"/>
      <c r="F9" s="113"/>
      <c r="G9" s="113"/>
      <c r="H9" s="113"/>
      <c r="I9" s="113"/>
      <c r="J9" s="113"/>
      <c r="K9" s="114"/>
    </row>
    <row r="10" spans="3:11" ht="15">
      <c r="C10" s="112"/>
      <c r="D10" s="113"/>
      <c r="E10" s="113"/>
      <c r="F10" s="113"/>
      <c r="G10" s="113"/>
      <c r="H10" s="113"/>
      <c r="I10" s="113"/>
      <c r="J10" s="113"/>
      <c r="K10" s="114"/>
    </row>
    <row r="11" spans="3:11" ht="15">
      <c r="C11" s="112"/>
      <c r="D11" s="113"/>
      <c r="E11" s="113"/>
      <c r="F11" s="113"/>
      <c r="G11" s="113"/>
      <c r="H11" s="113"/>
      <c r="I11" s="113"/>
      <c r="J11" s="113"/>
      <c r="K11" s="114"/>
    </row>
    <row r="12" spans="3:11" ht="15">
      <c r="C12" s="112"/>
      <c r="D12" s="113"/>
      <c r="E12" s="113"/>
      <c r="F12" s="113"/>
      <c r="G12" s="113"/>
      <c r="H12" s="113"/>
      <c r="I12" s="113"/>
      <c r="J12" s="113"/>
      <c r="K12" s="114"/>
    </row>
    <row r="13" spans="3:11" ht="15">
      <c r="C13" s="112"/>
      <c r="D13" s="113"/>
      <c r="E13" s="113"/>
      <c r="F13" s="113"/>
      <c r="G13" s="113"/>
      <c r="H13" s="113"/>
      <c r="I13" s="113"/>
      <c r="J13" s="113"/>
      <c r="K13" s="114"/>
    </row>
    <row r="14" spans="3:11" ht="15">
      <c r="C14" s="112"/>
      <c r="D14" s="113"/>
      <c r="E14" s="113"/>
      <c r="F14" s="113"/>
      <c r="G14" s="113"/>
      <c r="H14" s="113"/>
      <c r="I14" s="113"/>
      <c r="J14" s="113"/>
      <c r="K14" s="114"/>
    </row>
    <row r="15" spans="3:11" ht="15">
      <c r="C15" s="112"/>
      <c r="D15" s="113"/>
      <c r="E15" s="113"/>
      <c r="F15" s="113"/>
      <c r="G15" s="113"/>
      <c r="H15" s="113"/>
      <c r="I15" s="113"/>
      <c r="J15" s="113"/>
      <c r="K15" s="114"/>
    </row>
    <row r="16" spans="3:11" ht="15">
      <c r="C16" s="115"/>
      <c r="D16" s="116"/>
      <c r="E16" s="116"/>
      <c r="F16" s="116"/>
      <c r="G16" s="116"/>
      <c r="H16" s="116"/>
      <c r="I16" s="116"/>
      <c r="J16" s="116"/>
      <c r="K16" s="117"/>
    </row>
  </sheetData>
  <sheetProtection password="CBE9" sheet="1" selectLockedCells="1"/>
  <mergeCells count="1">
    <mergeCell ref="C5:K16"/>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B5:D18"/>
  <sheetViews>
    <sheetView zoomScalePageLayoutView="0" workbookViewId="0" topLeftCell="A1">
      <selection activeCell="C6" sqref="C6"/>
    </sheetView>
  </sheetViews>
  <sheetFormatPr defaultColWidth="9.140625" defaultRowHeight="15"/>
  <cols>
    <col min="1" max="1" width="9.140625" style="41" customWidth="1"/>
    <col min="2" max="2" width="24.421875" style="41" customWidth="1"/>
    <col min="3" max="3" width="40.28125" style="41" customWidth="1"/>
    <col min="4" max="4" width="41.8515625" style="41" bestFit="1" customWidth="1"/>
    <col min="5" max="16384" width="9.140625" style="41" customWidth="1"/>
  </cols>
  <sheetData>
    <row r="1" ht="15"/>
    <row r="2" ht="15"/>
    <row r="3" ht="15"/>
    <row r="4" ht="15"/>
    <row r="5" spans="2:4" ht="18.75">
      <c r="B5" s="102" t="s">
        <v>40</v>
      </c>
      <c r="C5" s="100"/>
      <c r="D5" s="100"/>
    </row>
    <row r="6" ht="15">
      <c r="B6" s="103" t="s">
        <v>42</v>
      </c>
    </row>
    <row r="7" ht="15">
      <c r="B7" s="103" t="s">
        <v>43</v>
      </c>
    </row>
    <row r="8" ht="15">
      <c r="B8" s="103" t="s">
        <v>44</v>
      </c>
    </row>
    <row r="9" ht="15">
      <c r="B9" s="103" t="s">
        <v>45</v>
      </c>
    </row>
    <row r="10" ht="15">
      <c r="B10" s="51"/>
    </row>
    <row r="11" spans="2:4" ht="18.75">
      <c r="B11" s="102" t="s">
        <v>41</v>
      </c>
      <c r="C11" s="100"/>
      <c r="D11" s="100"/>
    </row>
    <row r="12" ht="15">
      <c r="B12" s="103" t="s">
        <v>46</v>
      </c>
    </row>
    <row r="13" spans="2:4" ht="15.75">
      <c r="B13" s="103" t="s">
        <v>47</v>
      </c>
      <c r="D13" s="101"/>
    </row>
    <row r="14" spans="2:4" ht="15.75">
      <c r="B14" s="103" t="s">
        <v>48</v>
      </c>
      <c r="D14" s="101"/>
    </row>
    <row r="15" ht="15.75">
      <c r="D15" s="101"/>
    </row>
    <row r="16" ht="15.75">
      <c r="D16" s="101"/>
    </row>
    <row r="17" ht="15.75">
      <c r="D17" s="101"/>
    </row>
    <row r="18" ht="15.75">
      <c r="D18" s="101"/>
    </row>
  </sheetData>
  <sheetProtection password="CBE9" sheet="1" selectLockedCells="1"/>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1"/>
  <dimension ref="A1:D36"/>
  <sheetViews>
    <sheetView zoomScale="80" zoomScaleNormal="80" zoomScalePageLayoutView="0" workbookViewId="0" topLeftCell="A13">
      <selection activeCell="B6" sqref="B6"/>
    </sheetView>
  </sheetViews>
  <sheetFormatPr defaultColWidth="9.140625" defaultRowHeight="15"/>
  <cols>
    <col min="1" max="1" width="32.421875" style="44" customWidth="1"/>
    <col min="2" max="2" width="23.7109375" style="39" customWidth="1"/>
    <col min="3" max="3" width="40.421875" style="40" customWidth="1"/>
    <col min="4" max="4" width="17.00390625" style="39" customWidth="1"/>
    <col min="5" max="16384" width="9.140625" style="39" customWidth="1"/>
  </cols>
  <sheetData>
    <row r="1" ht="12.75">
      <c r="A1" s="68"/>
    </row>
    <row r="2" ht="12.75">
      <c r="A2" s="68"/>
    </row>
    <row r="3" spans="1:2" ht="15">
      <c r="A3" s="68"/>
      <c r="B3" s="89" t="s">
        <v>89</v>
      </c>
    </row>
    <row r="4" ht="12.75">
      <c r="A4" s="48"/>
    </row>
    <row r="5" spans="1:4" ht="28.5" customHeight="1" thickBot="1">
      <c r="A5" s="87" t="s">
        <v>1</v>
      </c>
      <c r="B5" s="71"/>
      <c r="C5" s="87" t="s">
        <v>12</v>
      </c>
      <c r="D5" s="71"/>
    </row>
    <row r="6" spans="1:4" ht="40.5" customHeight="1" thickBot="1">
      <c r="A6" s="87" t="s">
        <v>2</v>
      </c>
      <c r="B6" s="71"/>
      <c r="C6" s="87" t="s">
        <v>13</v>
      </c>
      <c r="D6" s="71"/>
    </row>
    <row r="7" spans="1:4" ht="39" thickBot="1">
      <c r="A7" s="88" t="s">
        <v>28</v>
      </c>
      <c r="B7" s="72">
        <v>0.05</v>
      </c>
      <c r="C7" s="87" t="s">
        <v>58</v>
      </c>
      <c r="D7" s="71" t="e">
        <f>B24</f>
        <v>#DIV/0!</v>
      </c>
    </row>
    <row r="8" spans="1:2" ht="13.5" thickBot="1">
      <c r="A8" s="73"/>
      <c r="B8" s="74"/>
    </row>
    <row r="9" spans="1:3" ht="33" customHeight="1" thickBot="1">
      <c r="A9" s="90" t="s">
        <v>31</v>
      </c>
      <c r="B9" s="75"/>
      <c r="C9" s="76"/>
    </row>
    <row r="10" spans="1:3" ht="30" customHeight="1" thickBot="1">
      <c r="A10" s="90" t="s">
        <v>9</v>
      </c>
      <c r="B10" s="75"/>
      <c r="C10" s="76"/>
    </row>
    <row r="11" spans="1:4" s="79" customFormat="1" ht="50.25" customHeight="1">
      <c r="A11" s="91" t="s">
        <v>29</v>
      </c>
      <c r="B11" s="77"/>
      <c r="C11" s="78"/>
      <c r="D11" s="73"/>
    </row>
    <row r="12" spans="1:4" s="79" customFormat="1" ht="12.75">
      <c r="A12" s="80"/>
      <c r="B12" s="73"/>
      <c r="C12" s="81"/>
      <c r="D12" s="73"/>
    </row>
    <row r="13" spans="1:4" s="79" customFormat="1" ht="13.5" thickBot="1">
      <c r="A13" s="82"/>
      <c r="B13" s="83"/>
      <c r="C13" s="84"/>
      <c r="D13" s="73"/>
    </row>
    <row r="14" ht="12.75">
      <c r="A14" s="39"/>
    </row>
    <row r="16" ht="15.75" customHeight="1"/>
    <row r="17" spans="1:3" ht="15">
      <c r="A17" s="92" t="s">
        <v>10</v>
      </c>
      <c r="B17" s="95" t="s">
        <v>85</v>
      </c>
      <c r="C17" s="86"/>
    </row>
    <row r="18" ht="12.75">
      <c r="A18" s="93" t="s">
        <v>0</v>
      </c>
    </row>
    <row r="19" spans="1:2" ht="12.75">
      <c r="A19" s="68" t="s">
        <v>33</v>
      </c>
      <c r="B19" s="85"/>
    </row>
    <row r="20" spans="1:2" ht="25.5">
      <c r="A20" s="68" t="s">
        <v>37</v>
      </c>
      <c r="B20" s="94">
        <f>B7</f>
        <v>0.05</v>
      </c>
    </row>
    <row r="21" spans="1:2" ht="12.75">
      <c r="A21" s="68" t="s">
        <v>36</v>
      </c>
      <c r="B21" s="48">
        <f>B19*B7</f>
        <v>0</v>
      </c>
    </row>
    <row r="22" spans="1:2" ht="12.75">
      <c r="A22" s="68" t="s">
        <v>35</v>
      </c>
      <c r="B22" s="48">
        <f>SUM(B19,B21)</f>
        <v>0</v>
      </c>
    </row>
    <row r="23" spans="1:2" ht="12.75">
      <c r="A23" s="68" t="s">
        <v>3</v>
      </c>
      <c r="B23" s="85"/>
    </row>
    <row r="24" spans="1:2" ht="12.75">
      <c r="A24" s="68" t="s">
        <v>34</v>
      </c>
      <c r="B24" s="48" t="e">
        <f>ROUNDUP(B22/B33,0)</f>
        <v>#DIV/0!</v>
      </c>
    </row>
    <row r="26" ht="12.75">
      <c r="A26" s="39"/>
    </row>
    <row r="27" spans="1:4" ht="12.75">
      <c r="A27" s="120" t="s">
        <v>38</v>
      </c>
      <c r="B27" s="119" t="s">
        <v>6</v>
      </c>
      <c r="C27" s="119"/>
      <c r="D27" s="40"/>
    </row>
    <row r="28" spans="1:3" ht="12.75">
      <c r="A28" s="120"/>
      <c r="B28" s="61" t="s">
        <v>4</v>
      </c>
      <c r="C28" s="61" t="s">
        <v>5</v>
      </c>
    </row>
    <row r="29" spans="1:3" ht="12.75">
      <c r="A29" s="96" t="s">
        <v>8</v>
      </c>
      <c r="B29" s="42"/>
      <c r="C29" s="43"/>
    </row>
    <row r="30" spans="1:3" ht="12.75">
      <c r="A30" s="96" t="s">
        <v>7</v>
      </c>
      <c r="B30" s="42"/>
      <c r="C30" s="43"/>
    </row>
    <row r="31" spans="1:4" ht="25.5">
      <c r="A31" s="96" t="s">
        <v>98</v>
      </c>
      <c r="B31" s="65">
        <v>0</v>
      </c>
      <c r="C31" s="97">
        <v>0</v>
      </c>
      <c r="D31" s="45"/>
    </row>
    <row r="32" spans="1:4" ht="25.5">
      <c r="A32" s="96" t="s">
        <v>59</v>
      </c>
      <c r="B32" s="66">
        <f>1-C32</f>
        <v>0.95</v>
      </c>
      <c r="C32" s="67">
        <f>B7</f>
        <v>0.05</v>
      </c>
      <c r="D32" s="46"/>
    </row>
    <row r="33" spans="1:4" ht="25.5">
      <c r="A33" s="96" t="s">
        <v>32</v>
      </c>
      <c r="B33" s="118">
        <f>B23-(B29*1)-(C29*2)-(B30*1)-(C30*2)-(C31*2)</f>
        <v>0</v>
      </c>
      <c r="C33" s="118"/>
      <c r="D33" s="40"/>
    </row>
    <row r="34" spans="1:3" ht="38.25">
      <c r="A34" s="96" t="s">
        <v>39</v>
      </c>
      <c r="B34" s="64">
        <f>B33-(C34*2)</f>
        <v>0</v>
      </c>
      <c r="C34" s="64">
        <f>EVEN(C32*B33)</f>
        <v>0</v>
      </c>
    </row>
    <row r="35" ht="12.75">
      <c r="B35" s="48"/>
    </row>
    <row r="36" spans="1:3" ht="12.75">
      <c r="A36" s="98" t="s">
        <v>103</v>
      </c>
      <c r="B36" s="99"/>
      <c r="C36" s="98"/>
    </row>
  </sheetData>
  <sheetProtection password="CBE9" sheet="1" selectLockedCells="1"/>
  <mergeCells count="3">
    <mergeCell ref="B33:C33"/>
    <mergeCell ref="B27:C27"/>
    <mergeCell ref="A27:A28"/>
  </mergeCells>
  <printOptions/>
  <pageMargins left="0.7" right="0.7" top="0.75" bottom="0.75" header="0.3" footer="0.3"/>
  <pageSetup horizontalDpi="600" verticalDpi="600" orientation="landscape" r:id="rId3"/>
  <rowBreaks count="1" manualBreakCount="1">
    <brk id="1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dimension ref="A3:D36"/>
  <sheetViews>
    <sheetView zoomScale="80" zoomScaleNormal="80" zoomScalePageLayoutView="0" workbookViewId="0" topLeftCell="A1">
      <selection activeCell="B5" sqref="B5"/>
    </sheetView>
  </sheetViews>
  <sheetFormatPr defaultColWidth="9.140625" defaultRowHeight="15"/>
  <cols>
    <col min="1" max="1" width="32.421875" style="44" customWidth="1"/>
    <col min="2" max="2" width="23.7109375" style="39" customWidth="1"/>
    <col min="3" max="3" width="40.421875" style="40" customWidth="1"/>
    <col min="4" max="4" width="17.00390625" style="39" customWidth="1"/>
    <col min="5" max="16384" width="9.140625" style="39" customWidth="1"/>
  </cols>
  <sheetData>
    <row r="1" ht="12.75"/>
    <row r="2" ht="12.75"/>
    <row r="3" ht="15">
      <c r="B3" s="89" t="s">
        <v>89</v>
      </c>
    </row>
    <row r="4" ht="12.75">
      <c r="A4" s="39"/>
    </row>
    <row r="5" spans="1:4" ht="28.5" customHeight="1" thickBot="1">
      <c r="A5" s="87" t="s">
        <v>1</v>
      </c>
      <c r="B5" s="71"/>
      <c r="C5" s="87" t="s">
        <v>12</v>
      </c>
      <c r="D5" s="71"/>
    </row>
    <row r="6" spans="1:4" ht="40.5" customHeight="1" thickBot="1">
      <c r="A6" s="87" t="s">
        <v>2</v>
      </c>
      <c r="B6" s="71"/>
      <c r="C6" s="87" t="s">
        <v>13</v>
      </c>
      <c r="D6" s="71"/>
    </row>
    <row r="7" spans="1:4" ht="39" thickBot="1">
      <c r="A7" s="88" t="s">
        <v>28</v>
      </c>
      <c r="B7" s="72">
        <v>0.05</v>
      </c>
      <c r="C7" s="87" t="s">
        <v>58</v>
      </c>
      <c r="D7" s="71" t="e">
        <f>B24</f>
        <v>#DIV/0!</v>
      </c>
    </row>
    <row r="8" spans="1:2" ht="13.5" thickBot="1">
      <c r="A8" s="73"/>
      <c r="B8" s="74"/>
    </row>
    <row r="9" spans="1:3" ht="33" customHeight="1" thickBot="1">
      <c r="A9" s="90" t="s">
        <v>31</v>
      </c>
      <c r="B9" s="75"/>
      <c r="C9" s="76"/>
    </row>
    <row r="10" spans="1:3" ht="30" customHeight="1" thickBot="1">
      <c r="A10" s="90" t="s">
        <v>9</v>
      </c>
      <c r="B10" s="75"/>
      <c r="C10" s="76"/>
    </row>
    <row r="11" spans="1:4" s="79" customFormat="1" ht="50.25" customHeight="1">
      <c r="A11" s="91" t="s">
        <v>29</v>
      </c>
      <c r="B11" s="77"/>
      <c r="C11" s="78"/>
      <c r="D11" s="73"/>
    </row>
    <row r="12" spans="1:4" s="79" customFormat="1" ht="12.75">
      <c r="A12" s="80"/>
      <c r="B12" s="73"/>
      <c r="C12" s="81"/>
      <c r="D12" s="73"/>
    </row>
    <row r="13" spans="1:4" s="79" customFormat="1" ht="13.5" thickBot="1">
      <c r="A13" s="82"/>
      <c r="B13" s="83"/>
      <c r="C13" s="84"/>
      <c r="D13" s="73"/>
    </row>
    <row r="14" ht="12.75">
      <c r="A14" s="39"/>
    </row>
    <row r="16" ht="15.75" customHeight="1"/>
    <row r="17" spans="1:3" ht="15">
      <c r="A17" s="92" t="s">
        <v>10</v>
      </c>
      <c r="B17" s="95" t="s">
        <v>85</v>
      </c>
      <c r="C17" s="86"/>
    </row>
    <row r="18" ht="12.75">
      <c r="A18" s="93" t="s">
        <v>0</v>
      </c>
    </row>
    <row r="19" spans="1:2" ht="12.75">
      <c r="A19" s="68" t="s">
        <v>33</v>
      </c>
      <c r="B19" s="85"/>
    </row>
    <row r="20" spans="1:2" ht="25.5">
      <c r="A20" s="68" t="s">
        <v>37</v>
      </c>
      <c r="B20" s="94">
        <f>B7</f>
        <v>0.05</v>
      </c>
    </row>
    <row r="21" spans="1:2" ht="12.75">
      <c r="A21" s="68" t="s">
        <v>36</v>
      </c>
      <c r="B21" s="48">
        <f>B19*B7</f>
        <v>0</v>
      </c>
    </row>
    <row r="22" spans="1:2" ht="12.75">
      <c r="A22" s="68" t="s">
        <v>35</v>
      </c>
      <c r="B22" s="48">
        <f>SUM(B19,B21)</f>
        <v>0</v>
      </c>
    </row>
    <row r="23" spans="1:2" ht="12.75">
      <c r="A23" s="68" t="s">
        <v>3</v>
      </c>
      <c r="B23" s="85"/>
    </row>
    <row r="24" spans="1:2" ht="12.75">
      <c r="A24" s="68" t="s">
        <v>34</v>
      </c>
      <c r="B24" s="48" t="e">
        <f>ROUNDUP(B22/B33,0)</f>
        <v>#DIV/0!</v>
      </c>
    </row>
    <row r="26" ht="12.75">
      <c r="A26" s="39"/>
    </row>
    <row r="27" spans="1:4" ht="12.75">
      <c r="A27" s="120" t="s">
        <v>38</v>
      </c>
      <c r="B27" s="119" t="s">
        <v>6</v>
      </c>
      <c r="C27" s="119"/>
      <c r="D27" s="40"/>
    </row>
    <row r="28" spans="1:3" ht="12.75">
      <c r="A28" s="120"/>
      <c r="B28" s="61" t="s">
        <v>4</v>
      </c>
      <c r="C28" s="61" t="s">
        <v>5</v>
      </c>
    </row>
    <row r="29" spans="1:3" ht="12.75">
      <c r="A29" s="96" t="s">
        <v>8</v>
      </c>
      <c r="B29" s="42"/>
      <c r="C29" s="43"/>
    </row>
    <row r="30" spans="1:3" ht="12.75">
      <c r="A30" s="96" t="s">
        <v>7</v>
      </c>
      <c r="B30" s="42"/>
      <c r="C30" s="43"/>
    </row>
    <row r="31" spans="1:4" ht="25.5">
      <c r="A31" s="96" t="s">
        <v>98</v>
      </c>
      <c r="B31" s="65">
        <v>0</v>
      </c>
      <c r="C31" s="97">
        <v>0</v>
      </c>
      <c r="D31" s="45"/>
    </row>
    <row r="32" spans="1:4" ht="25.5">
      <c r="A32" s="96" t="s">
        <v>59</v>
      </c>
      <c r="B32" s="66">
        <f>1-C32</f>
        <v>0.95</v>
      </c>
      <c r="C32" s="67">
        <f>B7</f>
        <v>0.05</v>
      </c>
      <c r="D32" s="46"/>
    </row>
    <row r="33" spans="1:4" ht="25.5">
      <c r="A33" s="96" t="s">
        <v>32</v>
      </c>
      <c r="B33" s="118">
        <f>B23-(B29*1)-(C29*2)-(B30*1)-(C30*2)-(C31*2)</f>
        <v>0</v>
      </c>
      <c r="C33" s="118"/>
      <c r="D33" s="40"/>
    </row>
    <row r="34" spans="1:3" ht="38.25">
      <c r="A34" s="96" t="s">
        <v>39</v>
      </c>
      <c r="B34" s="64">
        <f>B33-(C34*2)</f>
        <v>0</v>
      </c>
      <c r="C34" s="64">
        <f>EVEN(C32*B33)</f>
        <v>0</v>
      </c>
    </row>
    <row r="36" spans="1:3" ht="12.75">
      <c r="A36" s="98" t="s">
        <v>103</v>
      </c>
      <c r="B36" s="99"/>
      <c r="C36" s="98"/>
    </row>
  </sheetData>
  <sheetProtection password="CBE9" sheet="1" objects="1" scenarios="1" selectLockedCells="1"/>
  <mergeCells count="3">
    <mergeCell ref="A27:A28"/>
    <mergeCell ref="B27:C27"/>
    <mergeCell ref="B33:C33"/>
  </mergeCells>
  <printOptions/>
  <pageMargins left="0.7" right="0.7" top="0.75" bottom="0.75" header="0.3" footer="0.3"/>
  <pageSetup horizontalDpi="600" verticalDpi="600" orientation="landscape" r:id="rId3"/>
  <rowBreaks count="1" manualBreakCount="1">
    <brk id="15"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4"/>
  <dimension ref="A3:D36"/>
  <sheetViews>
    <sheetView zoomScale="80" zoomScaleNormal="80" zoomScalePageLayoutView="0" workbookViewId="0" topLeftCell="A1">
      <selection activeCell="B5" sqref="B5"/>
    </sheetView>
  </sheetViews>
  <sheetFormatPr defaultColWidth="9.140625" defaultRowHeight="15"/>
  <cols>
    <col min="1" max="1" width="32.421875" style="2" customWidth="1"/>
    <col min="2" max="2" width="23.7109375" style="1" customWidth="1"/>
    <col min="3" max="3" width="40.421875" style="3" customWidth="1"/>
    <col min="4" max="4" width="17.00390625" style="1" customWidth="1"/>
    <col min="5" max="16384" width="9.140625" style="1" customWidth="1"/>
  </cols>
  <sheetData>
    <row r="1" ht="12.75"/>
    <row r="2" ht="12.75"/>
    <row r="3" ht="15">
      <c r="B3" s="32" t="s">
        <v>89</v>
      </c>
    </row>
    <row r="4" ht="12.75">
      <c r="A4" s="1"/>
    </row>
    <row r="5" spans="1:4" ht="28.5" customHeight="1" thickBot="1">
      <c r="A5" s="27" t="s">
        <v>1</v>
      </c>
      <c r="B5" s="71"/>
      <c r="C5" s="27" t="s">
        <v>12</v>
      </c>
      <c r="D5" s="71"/>
    </row>
    <row r="6" spans="1:4" ht="40.5" customHeight="1" thickBot="1">
      <c r="A6" s="27" t="s">
        <v>2</v>
      </c>
      <c r="B6" s="71"/>
      <c r="C6" s="27" t="s">
        <v>13</v>
      </c>
      <c r="D6" s="71"/>
    </row>
    <row r="7" spans="1:4" ht="39" thickBot="1">
      <c r="A7" s="28" t="s">
        <v>28</v>
      </c>
      <c r="B7" s="72">
        <v>0.05</v>
      </c>
      <c r="C7" s="27" t="s">
        <v>58</v>
      </c>
      <c r="D7" s="71" t="e">
        <f>B24</f>
        <v>#DIV/0!</v>
      </c>
    </row>
    <row r="8" spans="1:2" ht="13.5" thickBot="1">
      <c r="A8" s="13"/>
      <c r="B8" s="16"/>
    </row>
    <row r="9" spans="1:3" ht="33" customHeight="1" thickBot="1">
      <c r="A9" s="29" t="s">
        <v>31</v>
      </c>
      <c r="B9" s="9"/>
      <c r="C9" s="10"/>
    </row>
    <row r="10" spans="1:3" ht="30" customHeight="1" thickBot="1">
      <c r="A10" s="29" t="s">
        <v>9</v>
      </c>
      <c r="B10" s="9"/>
      <c r="C10" s="10"/>
    </row>
    <row r="11" spans="1:4" s="17" customFormat="1" ht="50.25" customHeight="1">
      <c r="A11" s="30" t="s">
        <v>29</v>
      </c>
      <c r="B11" s="11"/>
      <c r="C11" s="18"/>
      <c r="D11" s="13"/>
    </row>
    <row r="12" spans="1:4" s="17" customFormat="1" ht="12.75">
      <c r="A12" s="12"/>
      <c r="B12" s="13"/>
      <c r="C12" s="19"/>
      <c r="D12" s="13"/>
    </row>
    <row r="13" spans="1:4" s="17" customFormat="1" ht="13.5" thickBot="1">
      <c r="A13" s="14"/>
      <c r="B13" s="15"/>
      <c r="C13" s="20"/>
      <c r="D13" s="13"/>
    </row>
    <row r="14" ht="12.75">
      <c r="A14" s="1"/>
    </row>
    <row r="16" ht="15.75" customHeight="1"/>
    <row r="17" spans="1:3" ht="15">
      <c r="A17" s="8" t="s">
        <v>10</v>
      </c>
      <c r="B17" s="33" t="s">
        <v>85</v>
      </c>
      <c r="C17" s="34"/>
    </row>
    <row r="18" ht="12.75">
      <c r="A18" s="5" t="s">
        <v>0</v>
      </c>
    </row>
    <row r="19" spans="1:2" ht="12.75">
      <c r="A19" s="2" t="s">
        <v>33</v>
      </c>
      <c r="B19" s="85"/>
    </row>
    <row r="20" spans="1:2" ht="25.5">
      <c r="A20" s="2" t="s">
        <v>37</v>
      </c>
      <c r="B20" s="21">
        <f>B7</f>
        <v>0.05</v>
      </c>
    </row>
    <row r="21" spans="1:2" ht="12.75">
      <c r="A21" s="2" t="s">
        <v>36</v>
      </c>
      <c r="B21" s="1">
        <f>B19*B7</f>
        <v>0</v>
      </c>
    </row>
    <row r="22" spans="1:2" ht="12.75">
      <c r="A22" s="2" t="s">
        <v>35</v>
      </c>
      <c r="B22" s="48">
        <f>SUM(B19,B21)</f>
        <v>0</v>
      </c>
    </row>
    <row r="23" spans="1:2" ht="12.75">
      <c r="A23" s="2" t="s">
        <v>3</v>
      </c>
      <c r="B23" s="85"/>
    </row>
    <row r="24" spans="1:2" ht="12.75">
      <c r="A24" s="2" t="s">
        <v>34</v>
      </c>
      <c r="B24" s="1" t="e">
        <f>ROUNDUP(B22/B33,0)</f>
        <v>#DIV/0!</v>
      </c>
    </row>
    <row r="26" ht="12.75">
      <c r="A26" s="1"/>
    </row>
    <row r="27" spans="1:4" ht="12.75">
      <c r="A27" s="121" t="s">
        <v>38</v>
      </c>
      <c r="B27" s="122" t="s">
        <v>6</v>
      </c>
      <c r="C27" s="122"/>
      <c r="D27" s="3"/>
    </row>
    <row r="28" spans="1:3" ht="12.75">
      <c r="A28" s="121"/>
      <c r="B28" s="35" t="s">
        <v>4</v>
      </c>
      <c r="C28" s="35" t="s">
        <v>5</v>
      </c>
    </row>
    <row r="29" spans="1:3" ht="12.75">
      <c r="A29" s="26" t="s">
        <v>8</v>
      </c>
      <c r="B29" s="42"/>
      <c r="C29" s="43"/>
    </row>
    <row r="30" spans="1:3" ht="12.75">
      <c r="A30" s="26" t="s">
        <v>7</v>
      </c>
      <c r="B30" s="42"/>
      <c r="C30" s="43"/>
    </row>
    <row r="31" spans="1:4" ht="25.5">
      <c r="A31" s="26" t="s">
        <v>98</v>
      </c>
      <c r="B31" s="23">
        <v>0</v>
      </c>
      <c r="C31" s="36">
        <v>0</v>
      </c>
      <c r="D31" s="6"/>
    </row>
    <row r="32" spans="1:4" ht="25.5">
      <c r="A32" s="26" t="s">
        <v>59</v>
      </c>
      <c r="B32" s="24">
        <f>1-C32</f>
        <v>0.95</v>
      </c>
      <c r="C32" s="25">
        <f>B7</f>
        <v>0.05</v>
      </c>
      <c r="D32" s="7"/>
    </row>
    <row r="33" spans="1:4" ht="25.5">
      <c r="A33" s="26" t="s">
        <v>32</v>
      </c>
      <c r="B33" s="123">
        <f>B23-(B29*1)-(C29*2)-(B30*1)-(C30*2)-(C31*2)</f>
        <v>0</v>
      </c>
      <c r="C33" s="123"/>
      <c r="D33" s="3"/>
    </row>
    <row r="34" spans="1:3" ht="38.25">
      <c r="A34" s="26" t="s">
        <v>39</v>
      </c>
      <c r="B34" s="22">
        <f>B33-(C34*2)</f>
        <v>0</v>
      </c>
      <c r="C34" s="22">
        <f>EVEN(C32*B33)</f>
        <v>0</v>
      </c>
    </row>
    <row r="36" spans="1:3" ht="12.75">
      <c r="A36" s="37" t="s">
        <v>103</v>
      </c>
      <c r="B36" s="38"/>
      <c r="C36" s="37"/>
    </row>
  </sheetData>
  <sheetProtection password="CBE9" sheet="1" objects="1" scenarios="1" selectLockedCells="1"/>
  <mergeCells count="3">
    <mergeCell ref="A27:A28"/>
    <mergeCell ref="B27:C27"/>
    <mergeCell ref="B33:C33"/>
  </mergeCells>
  <printOptions/>
  <pageMargins left="0.7" right="0.7" top="0.75" bottom="0.75" header="0.3" footer="0.3"/>
  <pageSetup horizontalDpi="600" verticalDpi="600" orientation="landscape" r:id="rId3"/>
  <rowBreaks count="1" manualBreakCount="1">
    <brk id="15"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B21"/>
  <sheetViews>
    <sheetView zoomScalePageLayoutView="0" workbookViewId="0" topLeftCell="A1">
      <selection activeCell="A1" sqref="A1"/>
    </sheetView>
  </sheetViews>
  <sheetFormatPr defaultColWidth="9.140625" defaultRowHeight="15"/>
  <cols>
    <col min="1" max="1" width="25.00390625" style="1" customWidth="1"/>
    <col min="2" max="2" width="97.28125" style="2" customWidth="1"/>
    <col min="3" max="16384" width="9.140625" style="1" customWidth="1"/>
  </cols>
  <sheetData>
    <row r="1" spans="1:2" ht="12.75">
      <c r="A1" s="4" t="s">
        <v>14</v>
      </c>
      <c r="B1" s="5" t="s">
        <v>15</v>
      </c>
    </row>
    <row r="2" spans="1:2" ht="12.75">
      <c r="A2" s="2" t="s">
        <v>1</v>
      </c>
      <c r="B2" s="2" t="s">
        <v>17</v>
      </c>
    </row>
    <row r="3" spans="1:2" ht="25.5">
      <c r="A3" s="2" t="s">
        <v>2</v>
      </c>
      <c r="B3" s="2" t="s">
        <v>16</v>
      </c>
    </row>
    <row r="4" spans="1:2" ht="25.5">
      <c r="A4" s="2" t="s">
        <v>12</v>
      </c>
      <c r="B4" s="2" t="s">
        <v>18</v>
      </c>
    </row>
    <row r="5" spans="1:2" ht="25.5">
      <c r="A5" s="2" t="s">
        <v>13</v>
      </c>
      <c r="B5" s="2" t="s">
        <v>18</v>
      </c>
    </row>
    <row r="6" spans="1:2" ht="25.5">
      <c r="A6" s="2" t="s">
        <v>31</v>
      </c>
      <c r="B6" s="2" t="s">
        <v>19</v>
      </c>
    </row>
    <row r="7" spans="1:2" ht="89.25">
      <c r="A7" s="2" t="s">
        <v>9</v>
      </c>
      <c r="B7" s="2" t="s">
        <v>91</v>
      </c>
    </row>
    <row r="8" spans="1:2" ht="38.25">
      <c r="A8" s="2" t="s">
        <v>30</v>
      </c>
      <c r="B8" s="2" t="s">
        <v>92</v>
      </c>
    </row>
    <row r="9" spans="1:2" ht="25.5">
      <c r="A9" s="2" t="s">
        <v>25</v>
      </c>
      <c r="B9" s="2" t="s">
        <v>100</v>
      </c>
    </row>
    <row r="10" spans="1:2" ht="51">
      <c r="A10" s="2" t="s">
        <v>26</v>
      </c>
      <c r="B10" s="2" t="s">
        <v>101</v>
      </c>
    </row>
    <row r="11" spans="1:2" ht="38.25">
      <c r="A11" s="2" t="s">
        <v>27</v>
      </c>
      <c r="B11" s="2" t="s">
        <v>102</v>
      </c>
    </row>
    <row r="12" spans="1:2" ht="51">
      <c r="A12" s="2" t="s">
        <v>28</v>
      </c>
      <c r="B12" s="2" t="s">
        <v>20</v>
      </c>
    </row>
    <row r="13" spans="1:2" ht="38.25">
      <c r="A13" s="2" t="s">
        <v>29</v>
      </c>
      <c r="B13" s="2" t="s">
        <v>21</v>
      </c>
    </row>
    <row r="14" spans="1:2" ht="38.25">
      <c r="A14" s="2" t="s">
        <v>11</v>
      </c>
      <c r="B14" s="2" t="s">
        <v>22</v>
      </c>
    </row>
    <row r="15" ht="12.75">
      <c r="A15" s="2"/>
    </row>
    <row r="16" spans="1:2" ht="25.5">
      <c r="A16" s="2" t="s">
        <v>8</v>
      </c>
      <c r="B16" s="2" t="s">
        <v>23</v>
      </c>
    </row>
    <row r="17" spans="1:2" ht="25.5">
      <c r="A17" s="2" t="s">
        <v>7</v>
      </c>
      <c r="B17" s="2" t="s">
        <v>24</v>
      </c>
    </row>
    <row r="18" spans="1:2" ht="25.5">
      <c r="A18" s="13" t="s">
        <v>63</v>
      </c>
      <c r="B18" s="2" t="s">
        <v>99</v>
      </c>
    </row>
    <row r="19" spans="1:2" ht="25.5">
      <c r="A19" s="31" t="s">
        <v>59</v>
      </c>
      <c r="B19" s="31" t="s">
        <v>60</v>
      </c>
    </row>
    <row r="20" spans="1:2" ht="25.5">
      <c r="A20" s="31" t="s">
        <v>32</v>
      </c>
      <c r="B20" s="31" t="s">
        <v>61</v>
      </c>
    </row>
    <row r="21" spans="1:2" ht="51">
      <c r="A21" s="31" t="s">
        <v>39</v>
      </c>
      <c r="B21" s="31" t="s">
        <v>62</v>
      </c>
    </row>
  </sheetData>
  <sheetProtection password="CBE9" sheet="1"/>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5"/>
  <dimension ref="A1:O46"/>
  <sheetViews>
    <sheetView zoomScale="70" zoomScaleNormal="70" zoomScalePageLayoutView="0" workbookViewId="0" topLeftCell="A1">
      <selection activeCell="A1" sqref="A1"/>
    </sheetView>
  </sheetViews>
  <sheetFormatPr defaultColWidth="9.140625" defaultRowHeight="15"/>
  <cols>
    <col min="1" max="1" width="6.28125" style="51" customWidth="1"/>
    <col min="2" max="2" width="6.57421875" style="51" customWidth="1"/>
    <col min="3" max="3" width="7.00390625" style="51" customWidth="1"/>
    <col min="4" max="4" width="10.57421875" style="51" customWidth="1"/>
    <col min="5" max="10" width="10.00390625" style="51" bestFit="1" customWidth="1"/>
    <col min="11" max="11" width="10.28125" style="51" bestFit="1" customWidth="1"/>
    <col min="12" max="13" width="10.00390625" style="51" bestFit="1" customWidth="1"/>
    <col min="14" max="15" width="9.140625" style="51" customWidth="1"/>
    <col min="16" max="16" width="28.140625" style="51" customWidth="1"/>
    <col min="17" max="16384" width="9.140625" style="51" customWidth="1"/>
  </cols>
  <sheetData>
    <row r="1" spans="1:3" s="48" customFormat="1" ht="15.75">
      <c r="A1" s="47" t="s">
        <v>87</v>
      </c>
      <c r="C1" s="49"/>
    </row>
    <row r="3" ht="15">
      <c r="A3" s="50" t="s">
        <v>82</v>
      </c>
    </row>
    <row r="4" ht="15">
      <c r="O4" s="52"/>
    </row>
    <row r="5" spans="1:13" ht="15">
      <c r="A5" s="53"/>
      <c r="B5" s="54">
        <v>1</v>
      </c>
      <c r="C5" s="54">
        <v>2</v>
      </c>
      <c r="D5" s="54">
        <v>3</v>
      </c>
      <c r="E5" s="54">
        <v>4</v>
      </c>
      <c r="F5" s="54">
        <v>5</v>
      </c>
      <c r="G5" s="54">
        <v>6</v>
      </c>
      <c r="H5" s="54">
        <v>7</v>
      </c>
      <c r="I5" s="54">
        <v>8</v>
      </c>
      <c r="J5" s="54">
        <v>9</v>
      </c>
      <c r="K5" s="54">
        <v>10</v>
      </c>
      <c r="L5" s="54">
        <v>11</v>
      </c>
      <c r="M5" s="54">
        <v>12</v>
      </c>
    </row>
    <row r="6" spans="1:13" ht="15">
      <c r="A6" s="54" t="s">
        <v>64</v>
      </c>
      <c r="B6" s="55" t="s">
        <v>72</v>
      </c>
      <c r="C6" s="55" t="s">
        <v>72</v>
      </c>
      <c r="D6" s="55" t="s">
        <v>79</v>
      </c>
      <c r="E6" s="55" t="s">
        <v>79</v>
      </c>
      <c r="F6" s="55" t="s">
        <v>81</v>
      </c>
      <c r="G6" s="55" t="s">
        <v>81</v>
      </c>
      <c r="H6" s="55" t="s">
        <v>81</v>
      </c>
      <c r="I6" s="55" t="s">
        <v>81</v>
      </c>
      <c r="J6" s="55" t="s">
        <v>81</v>
      </c>
      <c r="K6" s="55" t="s">
        <v>81</v>
      </c>
      <c r="L6" s="55" t="s">
        <v>81</v>
      </c>
      <c r="M6" s="55" t="s">
        <v>81</v>
      </c>
    </row>
    <row r="7" spans="1:13" ht="15">
      <c r="A7" s="54" t="s">
        <v>65</v>
      </c>
      <c r="B7" s="55" t="s">
        <v>73</v>
      </c>
      <c r="C7" s="55" t="s">
        <v>73</v>
      </c>
      <c r="D7" s="55" t="s">
        <v>80</v>
      </c>
      <c r="E7" s="55" t="s">
        <v>80</v>
      </c>
      <c r="F7" s="55" t="s">
        <v>81</v>
      </c>
      <c r="G7" s="55" t="s">
        <v>81</v>
      </c>
      <c r="H7" s="55" t="s">
        <v>81</v>
      </c>
      <c r="I7" s="55" t="s">
        <v>81</v>
      </c>
      <c r="J7" s="55" t="s">
        <v>81</v>
      </c>
      <c r="K7" s="55" t="s">
        <v>81</v>
      </c>
      <c r="L7" s="55" t="s">
        <v>81</v>
      </c>
      <c r="M7" s="55" t="s">
        <v>81</v>
      </c>
    </row>
    <row r="8" spans="1:13" ht="15">
      <c r="A8" s="54" t="s">
        <v>66</v>
      </c>
      <c r="B8" s="55" t="s">
        <v>74</v>
      </c>
      <c r="C8" s="55" t="s">
        <v>74</v>
      </c>
      <c r="D8" s="55" t="s">
        <v>81</v>
      </c>
      <c r="E8" s="55" t="s">
        <v>81</v>
      </c>
      <c r="F8" s="55" t="s">
        <v>81</v>
      </c>
      <c r="G8" s="55" t="s">
        <v>81</v>
      </c>
      <c r="H8" s="55" t="s">
        <v>81</v>
      </c>
      <c r="I8" s="55" t="s">
        <v>81</v>
      </c>
      <c r="J8" s="55" t="s">
        <v>81</v>
      </c>
      <c r="K8" s="55" t="s">
        <v>81</v>
      </c>
      <c r="L8" s="55" t="s">
        <v>81</v>
      </c>
      <c r="M8" s="55" t="s">
        <v>81</v>
      </c>
    </row>
    <row r="9" spans="1:13" ht="15">
      <c r="A9" s="54" t="s">
        <v>67</v>
      </c>
      <c r="B9" s="55" t="s">
        <v>75</v>
      </c>
      <c r="C9" s="55" t="s">
        <v>75</v>
      </c>
      <c r="D9" s="55" t="s">
        <v>81</v>
      </c>
      <c r="E9" s="55" t="s">
        <v>81</v>
      </c>
      <c r="F9" s="55" t="s">
        <v>81</v>
      </c>
      <c r="G9" s="55" t="s">
        <v>81</v>
      </c>
      <c r="H9" s="55" t="s">
        <v>81</v>
      </c>
      <c r="I9" s="55" t="s">
        <v>81</v>
      </c>
      <c r="J9" s="55" t="s">
        <v>81</v>
      </c>
      <c r="K9" s="55" t="s">
        <v>81</v>
      </c>
      <c r="L9" s="55" t="s">
        <v>81</v>
      </c>
      <c r="M9" s="55" t="s">
        <v>81</v>
      </c>
    </row>
    <row r="10" spans="1:13" ht="15">
      <c r="A10" s="54" t="s">
        <v>68</v>
      </c>
      <c r="B10" s="55" t="s">
        <v>76</v>
      </c>
      <c r="C10" s="55" t="s">
        <v>76</v>
      </c>
      <c r="D10" s="55" t="s">
        <v>81</v>
      </c>
      <c r="E10" s="55" t="s">
        <v>81</v>
      </c>
      <c r="F10" s="55" t="s">
        <v>81</v>
      </c>
      <c r="G10" s="55" t="s">
        <v>81</v>
      </c>
      <c r="H10" s="55" t="s">
        <v>81</v>
      </c>
      <c r="I10" s="55" t="s">
        <v>81</v>
      </c>
      <c r="J10" s="55" t="s">
        <v>81</v>
      </c>
      <c r="K10" s="55" t="s">
        <v>81</v>
      </c>
      <c r="L10" s="55" t="s">
        <v>81</v>
      </c>
      <c r="M10" s="55" t="s">
        <v>81</v>
      </c>
    </row>
    <row r="11" spans="1:13" ht="15">
      <c r="A11" s="54" t="s">
        <v>69</v>
      </c>
      <c r="B11" s="55" t="s">
        <v>77</v>
      </c>
      <c r="C11" s="55" t="s">
        <v>77</v>
      </c>
      <c r="D11" s="55" t="s">
        <v>81</v>
      </c>
      <c r="E11" s="55" t="s">
        <v>81</v>
      </c>
      <c r="F11" s="55" t="s">
        <v>81</v>
      </c>
      <c r="G11" s="55" t="s">
        <v>81</v>
      </c>
      <c r="H11" s="55" t="s">
        <v>81</v>
      </c>
      <c r="I11" s="55" t="s">
        <v>81</v>
      </c>
      <c r="J11" s="55" t="s">
        <v>81</v>
      </c>
      <c r="K11" s="55" t="s">
        <v>81</v>
      </c>
      <c r="L11" s="55" t="s">
        <v>81</v>
      </c>
      <c r="M11" s="55" t="s">
        <v>81</v>
      </c>
    </row>
    <row r="12" spans="1:13" ht="15">
      <c r="A12" s="54" t="s">
        <v>70</v>
      </c>
      <c r="B12" s="55" t="s">
        <v>78</v>
      </c>
      <c r="C12" s="55" t="s">
        <v>78</v>
      </c>
      <c r="D12" s="55" t="s">
        <v>81</v>
      </c>
      <c r="E12" s="55" t="s">
        <v>81</v>
      </c>
      <c r="F12" s="55" t="s">
        <v>81</v>
      </c>
      <c r="G12" s="55" t="s">
        <v>81</v>
      </c>
      <c r="H12" s="55" t="s">
        <v>81</v>
      </c>
      <c r="I12" s="55" t="s">
        <v>81</v>
      </c>
      <c r="J12" s="55" t="s">
        <v>81</v>
      </c>
      <c r="K12" s="55" t="s">
        <v>81</v>
      </c>
      <c r="L12" s="55" t="s">
        <v>81</v>
      </c>
      <c r="M12" s="55" t="s">
        <v>81</v>
      </c>
    </row>
    <row r="13" spans="1:13" ht="15">
      <c r="A13" s="54" t="s">
        <v>71</v>
      </c>
      <c r="B13" s="55" t="s">
        <v>83</v>
      </c>
      <c r="C13" s="55" t="s">
        <v>83</v>
      </c>
      <c r="D13" s="55" t="s">
        <v>81</v>
      </c>
      <c r="E13" s="55" t="s">
        <v>81</v>
      </c>
      <c r="F13" s="55" t="s">
        <v>81</v>
      </c>
      <c r="G13" s="55" t="s">
        <v>81</v>
      </c>
      <c r="H13" s="55" t="s">
        <v>81</v>
      </c>
      <c r="I13" s="55" t="s">
        <v>81</v>
      </c>
      <c r="J13" s="55" t="s">
        <v>81</v>
      </c>
      <c r="K13" s="55" t="s">
        <v>81</v>
      </c>
      <c r="L13" s="55" t="s">
        <v>81</v>
      </c>
      <c r="M13" s="55" t="s">
        <v>81</v>
      </c>
    </row>
    <row r="14" ht="15">
      <c r="A14" s="56" t="s">
        <v>84</v>
      </c>
    </row>
    <row r="15" ht="15">
      <c r="A15" s="57"/>
    </row>
    <row r="16" ht="15">
      <c r="B16" s="58"/>
    </row>
    <row r="17" spans="1:7" ht="15">
      <c r="A17" s="59" t="s">
        <v>0</v>
      </c>
      <c r="B17" s="58"/>
      <c r="D17" s="128" t="s">
        <v>85</v>
      </c>
      <c r="E17" s="128"/>
      <c r="F17" s="128"/>
      <c r="G17" s="128"/>
    </row>
    <row r="18" spans="2:11" ht="15">
      <c r="B18" s="48"/>
      <c r="C18" s="49"/>
      <c r="G18" s="127" t="s">
        <v>38</v>
      </c>
      <c r="H18" s="127"/>
      <c r="I18" s="127"/>
      <c r="J18" s="119" t="s">
        <v>6</v>
      </c>
      <c r="K18" s="119"/>
    </row>
    <row r="19" spans="1:11" ht="15" customHeight="1">
      <c r="A19" s="125" t="s">
        <v>33</v>
      </c>
      <c r="B19" s="125"/>
      <c r="C19" s="125"/>
      <c r="D19" s="125"/>
      <c r="E19" s="60">
        <v>1000</v>
      </c>
      <c r="G19" s="127"/>
      <c r="H19" s="127"/>
      <c r="I19" s="127"/>
      <c r="J19" s="61" t="s">
        <v>4</v>
      </c>
      <c r="K19" s="61" t="s">
        <v>5</v>
      </c>
    </row>
    <row r="20" spans="1:11" ht="39.75" customHeight="1">
      <c r="A20" s="125" t="s">
        <v>37</v>
      </c>
      <c r="B20" s="125"/>
      <c r="C20" s="125"/>
      <c r="D20" s="125"/>
      <c r="E20" s="62">
        <v>0.05</v>
      </c>
      <c r="G20" s="124" t="s">
        <v>8</v>
      </c>
      <c r="H20" s="124"/>
      <c r="I20" s="124"/>
      <c r="J20" s="60">
        <v>0</v>
      </c>
      <c r="K20" s="63">
        <v>8</v>
      </c>
    </row>
    <row r="21" spans="1:11" ht="27.75" customHeight="1">
      <c r="A21" s="126" t="s">
        <v>36</v>
      </c>
      <c r="B21" s="126"/>
      <c r="C21" s="126"/>
      <c r="D21" s="126"/>
      <c r="E21" s="64">
        <f>E19*E20</f>
        <v>50</v>
      </c>
      <c r="G21" s="124" t="s">
        <v>7</v>
      </c>
      <c r="H21" s="124"/>
      <c r="I21" s="124"/>
      <c r="J21" s="60">
        <v>0</v>
      </c>
      <c r="K21" s="63">
        <v>1</v>
      </c>
    </row>
    <row r="22" spans="1:11" ht="36" customHeight="1">
      <c r="A22" s="126" t="s">
        <v>35</v>
      </c>
      <c r="B22" s="126"/>
      <c r="C22" s="126"/>
      <c r="D22" s="126"/>
      <c r="E22" s="64">
        <f>SUM(E19,E21)</f>
        <v>1050</v>
      </c>
      <c r="G22" s="124" t="s">
        <v>63</v>
      </c>
      <c r="H22" s="124"/>
      <c r="I22" s="124"/>
      <c r="J22" s="65"/>
      <c r="K22" s="63">
        <v>1</v>
      </c>
    </row>
    <row r="23" spans="1:11" ht="37.5" customHeight="1">
      <c r="A23" s="126" t="s">
        <v>3</v>
      </c>
      <c r="B23" s="126"/>
      <c r="C23" s="126"/>
      <c r="D23" s="126"/>
      <c r="E23" s="60">
        <v>96</v>
      </c>
      <c r="G23" s="124" t="s">
        <v>59</v>
      </c>
      <c r="H23" s="124"/>
      <c r="I23" s="124"/>
      <c r="J23" s="66">
        <f>1-K23</f>
        <v>0.95</v>
      </c>
      <c r="K23" s="67">
        <f>E20</f>
        <v>0.05</v>
      </c>
    </row>
    <row r="24" spans="1:11" ht="30" customHeight="1">
      <c r="A24" s="126" t="s">
        <v>34</v>
      </c>
      <c r="B24" s="126"/>
      <c r="C24" s="126"/>
      <c r="D24" s="126"/>
      <c r="E24" s="64">
        <f>ROUNDUP(E22/J24,0)</f>
        <v>14</v>
      </c>
      <c r="G24" s="124" t="s">
        <v>32</v>
      </c>
      <c r="H24" s="124"/>
      <c r="I24" s="124"/>
      <c r="J24" s="118">
        <f>E23-(J20*1)-(K20*2)-(J21*1)-(K21*2)-(K22*2)</f>
        <v>76</v>
      </c>
      <c r="K24" s="118"/>
    </row>
    <row r="25" spans="7:11" ht="41.25" customHeight="1">
      <c r="G25" s="124" t="s">
        <v>39</v>
      </c>
      <c r="H25" s="124"/>
      <c r="I25" s="124"/>
      <c r="J25" s="64">
        <f>J24-(K25*2)</f>
        <v>68</v>
      </c>
      <c r="K25" s="64">
        <f>EVEN(K23*J24)</f>
        <v>4</v>
      </c>
    </row>
    <row r="31" s="48" customFormat="1" ht="12.75"/>
    <row r="32" s="48" customFormat="1" ht="28.5" customHeight="1"/>
    <row r="33" s="48" customFormat="1" ht="12.75"/>
    <row r="34" s="48" customFormat="1" ht="12.75"/>
    <row r="35" s="48" customFormat="1" ht="12.75"/>
    <row r="36" s="48" customFormat="1" ht="12.75"/>
    <row r="37" s="48" customFormat="1" ht="12.75"/>
    <row r="38" spans="1:3" s="48" customFormat="1" ht="12.75">
      <c r="A38" s="68"/>
      <c r="C38" s="49"/>
    </row>
    <row r="39" s="48" customFormat="1" ht="12.75">
      <c r="C39" s="49"/>
    </row>
    <row r="40" s="48" customFormat="1" ht="12.75">
      <c r="D40" s="49"/>
    </row>
    <row r="41" s="48" customFormat="1" ht="12.75"/>
    <row r="42" s="48" customFormat="1" ht="12.75"/>
    <row r="43" s="48" customFormat="1" ht="12.75"/>
    <row r="44" s="48" customFormat="1" ht="12.75">
      <c r="D44" s="69"/>
    </row>
    <row r="45" s="48" customFormat="1" ht="12.75">
      <c r="D45" s="70"/>
    </row>
    <row r="46" s="48" customFormat="1" ht="12.75">
      <c r="D46" s="49"/>
    </row>
    <row r="47" s="48" customFormat="1" ht="12.75"/>
  </sheetData>
  <sheetProtection password="CBE9" sheet="1" selectLockedCells="1"/>
  <mergeCells count="16">
    <mergeCell ref="G18:I19"/>
    <mergeCell ref="D17:G17"/>
    <mergeCell ref="G21:I21"/>
    <mergeCell ref="G22:I22"/>
    <mergeCell ref="G23:I23"/>
    <mergeCell ref="G24:I24"/>
    <mergeCell ref="J18:K18"/>
    <mergeCell ref="J24:K24"/>
    <mergeCell ref="G20:I20"/>
    <mergeCell ref="G25:I25"/>
    <mergeCell ref="A19:D19"/>
    <mergeCell ref="A20:D20"/>
    <mergeCell ref="A21:D21"/>
    <mergeCell ref="A22:D22"/>
    <mergeCell ref="A23:D23"/>
    <mergeCell ref="A24:D24"/>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 Cancer Research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tmcdonald</dc:creator>
  <cp:keywords/>
  <dc:description/>
  <cp:lastModifiedBy>tmcdonald</cp:lastModifiedBy>
  <cp:lastPrinted>2020-08-18T23:42:08Z</cp:lastPrinted>
  <dcterms:created xsi:type="dcterms:W3CDTF">2020-04-22T18:48:02Z</dcterms:created>
  <dcterms:modified xsi:type="dcterms:W3CDTF">2020-08-18T23:48:45Z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